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01_Div\03_Internet_TEMP\GR\"/>
    </mc:Choice>
  </mc:AlternateContent>
  <bookViews>
    <workbookView xWindow="0" yWindow="0" windowWidth="19185" windowHeight="6675"/>
  </bookViews>
  <sheets>
    <sheet name="Gesamterg. Detail 19.02.2021" sheetId="2" r:id="rId1"/>
    <sheet name="Original" sheetId="1" r:id="rId2"/>
  </sheets>
  <definedNames>
    <definedName name="_xlnm.Print_Area" localSheetId="0">'Gesamterg. Detail 19.02.2021'!$A$1:$F$146</definedName>
    <definedName name="_xlnm.Print_Titles" localSheetId="0">'Gesamterg. Detail 19.02.2021'!$5:$5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2" l="1"/>
  <c r="D74" i="2"/>
  <c r="E119" i="2" l="1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18" i="2"/>
  <c r="E110" i="2"/>
  <c r="E111" i="2"/>
  <c r="E112" i="2"/>
  <c r="E113" i="2"/>
  <c r="E114" i="2"/>
  <c r="E115" i="2"/>
  <c r="E116" i="2"/>
  <c r="E109" i="2"/>
  <c r="E107" i="2"/>
  <c r="E106" i="2"/>
  <c r="E103" i="2"/>
  <c r="E104" i="2"/>
  <c r="E102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70" i="2"/>
  <c r="E62" i="2"/>
  <c r="E63" i="2"/>
  <c r="E64" i="2"/>
  <c r="E65" i="2"/>
  <c r="E66" i="2"/>
  <c r="E67" i="2"/>
  <c r="E68" i="2"/>
  <c r="E61" i="2"/>
  <c r="E53" i="2"/>
  <c r="E54" i="2"/>
  <c r="E55" i="2"/>
  <c r="E56" i="2"/>
  <c r="E57" i="2"/>
  <c r="E58" i="2"/>
  <c r="E52" i="2"/>
  <c r="E50" i="2"/>
  <c r="E51" i="2" s="1"/>
  <c r="E48" i="2"/>
  <c r="E47" i="2"/>
  <c r="E41" i="2"/>
  <c r="E42" i="2"/>
  <c r="E43" i="2"/>
  <c r="E44" i="2"/>
  <c r="E45" i="2"/>
  <c r="E40" i="2"/>
  <c r="E35" i="2"/>
  <c r="E36" i="2"/>
  <c r="E37" i="2"/>
  <c r="E38" i="2"/>
  <c r="E34" i="2"/>
  <c r="E30" i="2"/>
  <c r="E31" i="2"/>
  <c r="E32" i="2"/>
  <c r="E29" i="2"/>
  <c r="E23" i="2"/>
  <c r="E24" i="2"/>
  <c r="E25" i="2"/>
  <c r="E26" i="2"/>
  <c r="E27" i="2"/>
  <c r="E22" i="2"/>
  <c r="E17" i="2"/>
  <c r="E18" i="2"/>
  <c r="E19" i="2"/>
  <c r="E20" i="2"/>
  <c r="E16" i="2"/>
  <c r="E7" i="2"/>
  <c r="E8" i="2"/>
  <c r="E9" i="2"/>
  <c r="E10" i="2"/>
  <c r="E11" i="2"/>
  <c r="E12" i="2"/>
  <c r="E13" i="2"/>
  <c r="E14" i="2"/>
  <c r="E6" i="2"/>
  <c r="C140" i="2"/>
  <c r="D140" i="2"/>
  <c r="I140" i="2"/>
  <c r="J140" i="2"/>
  <c r="K140" i="2"/>
  <c r="L140" i="2"/>
  <c r="B140" i="2"/>
  <c r="C117" i="2"/>
  <c r="D117" i="2"/>
  <c r="I117" i="2"/>
  <c r="J117" i="2"/>
  <c r="K117" i="2"/>
  <c r="L117" i="2"/>
  <c r="B117" i="2"/>
  <c r="C108" i="2"/>
  <c r="D108" i="2"/>
  <c r="I108" i="2"/>
  <c r="J108" i="2"/>
  <c r="K108" i="2"/>
  <c r="L108" i="2"/>
  <c r="B108" i="2"/>
  <c r="C105" i="2"/>
  <c r="D105" i="2"/>
  <c r="I105" i="2"/>
  <c r="J105" i="2"/>
  <c r="K105" i="2"/>
  <c r="L105" i="2"/>
  <c r="B105" i="2"/>
  <c r="C101" i="2"/>
  <c r="D101" i="2"/>
  <c r="I101" i="2"/>
  <c r="J101" i="2"/>
  <c r="K101" i="2"/>
  <c r="L101" i="2"/>
  <c r="B101" i="2"/>
  <c r="C69" i="2"/>
  <c r="D69" i="2"/>
  <c r="I69" i="2"/>
  <c r="J69" i="2"/>
  <c r="K69" i="2"/>
  <c r="L69" i="2"/>
  <c r="B69" i="2"/>
  <c r="C59" i="2"/>
  <c r="D59" i="2"/>
  <c r="I59" i="2"/>
  <c r="J59" i="2"/>
  <c r="K59" i="2"/>
  <c r="L59" i="2"/>
  <c r="B59" i="2"/>
  <c r="C51" i="2"/>
  <c r="D51" i="2"/>
  <c r="I51" i="2"/>
  <c r="J51" i="2"/>
  <c r="K51" i="2"/>
  <c r="L51" i="2"/>
  <c r="B51" i="2"/>
  <c r="C49" i="2"/>
  <c r="D49" i="2"/>
  <c r="I49" i="2"/>
  <c r="J49" i="2"/>
  <c r="K49" i="2"/>
  <c r="L49" i="2"/>
  <c r="B49" i="2"/>
  <c r="C46" i="2"/>
  <c r="D46" i="2"/>
  <c r="I46" i="2"/>
  <c r="J46" i="2"/>
  <c r="K46" i="2"/>
  <c r="L46" i="2"/>
  <c r="B46" i="2"/>
  <c r="C39" i="2"/>
  <c r="D39" i="2"/>
  <c r="I39" i="2"/>
  <c r="J39" i="2"/>
  <c r="K39" i="2"/>
  <c r="L39" i="2"/>
  <c r="B39" i="2"/>
  <c r="C33" i="2"/>
  <c r="D33" i="2"/>
  <c r="I33" i="2"/>
  <c r="J33" i="2"/>
  <c r="K33" i="2"/>
  <c r="L33" i="2"/>
  <c r="B33" i="2"/>
  <c r="D28" i="2"/>
  <c r="I28" i="2"/>
  <c r="J28" i="2"/>
  <c r="K28" i="2"/>
  <c r="L28" i="2"/>
  <c r="B28" i="2"/>
  <c r="C28" i="2"/>
  <c r="C21" i="2"/>
  <c r="D21" i="2"/>
  <c r="I21" i="2"/>
  <c r="J21" i="2"/>
  <c r="K21" i="2"/>
  <c r="L21" i="2"/>
  <c r="B21" i="2"/>
  <c r="C15" i="2"/>
  <c r="D15" i="2"/>
  <c r="I15" i="2"/>
  <c r="J15" i="2"/>
  <c r="K15" i="2"/>
  <c r="L15" i="2"/>
  <c r="B15" i="2"/>
  <c r="B145" i="2"/>
  <c r="C145" i="2"/>
  <c r="I145" i="2"/>
  <c r="J145" i="2"/>
  <c r="K145" i="2"/>
  <c r="L145" i="2"/>
  <c r="E145" i="2"/>
  <c r="D145" i="2"/>
  <c r="E108" i="2" l="1"/>
  <c r="E49" i="2"/>
  <c r="E15" i="2"/>
  <c r="E33" i="2"/>
  <c r="E101" i="2"/>
  <c r="L60" i="2"/>
  <c r="B60" i="2"/>
  <c r="E21" i="2"/>
  <c r="E39" i="2"/>
  <c r="E117" i="2"/>
  <c r="K141" i="2"/>
  <c r="E46" i="2"/>
  <c r="E105" i="2"/>
  <c r="E69" i="2"/>
  <c r="K60" i="2"/>
  <c r="E140" i="2"/>
  <c r="E59" i="2"/>
  <c r="E28" i="2"/>
  <c r="L141" i="2"/>
  <c r="C141" i="2"/>
  <c r="J141" i="2"/>
  <c r="D141" i="2"/>
  <c r="I141" i="2"/>
  <c r="B141" i="2"/>
  <c r="D60" i="2"/>
  <c r="C60" i="2"/>
  <c r="J60" i="2"/>
  <c r="I60" i="2"/>
  <c r="L142" i="2" l="1"/>
  <c r="L146" i="2" s="1"/>
  <c r="C142" i="2"/>
  <c r="C146" i="2" s="1"/>
  <c r="E60" i="2"/>
  <c r="K142" i="2"/>
  <c r="K146" i="2" s="1"/>
  <c r="B142" i="2"/>
  <c r="B146" i="2" s="1"/>
  <c r="E141" i="2"/>
  <c r="J142" i="2"/>
  <c r="J146" i="2" s="1"/>
  <c r="D142" i="2"/>
  <c r="D146" i="2" s="1"/>
  <c r="I142" i="2"/>
  <c r="I146" i="2" s="1"/>
  <c r="E142" i="2" l="1"/>
  <c r="E146" i="2" s="1"/>
</calcChain>
</file>

<file path=xl/comments1.xml><?xml version="1.0" encoding="utf-8"?>
<comments xmlns="http://schemas.openxmlformats.org/spreadsheetml/2006/main">
  <authors>
    <author>Hering, Klaus</author>
  </authors>
  <commentList>
    <comment ref="D74" authorId="0" shapeId="0">
      <text>
        <r>
          <rPr>
            <b/>
            <sz val="9"/>
            <color indexed="81"/>
            <rFont val="Segoe UI"/>
            <family val="2"/>
          </rPr>
          <t>Hering, Klaus:</t>
        </r>
        <r>
          <rPr>
            <sz val="9"/>
            <color indexed="81"/>
            <rFont val="Segoe UI"/>
            <family val="2"/>
          </rPr>
          <t xml:space="preserve">
Korrektur Erwerb Lastenfahrräder akt. 11252000/42220000 5.846,00 Euro</t>
        </r>
      </text>
    </comment>
    <comment ref="D116" authorId="0" shapeId="0">
      <text>
        <r>
          <rPr>
            <b/>
            <sz val="9"/>
            <color indexed="81"/>
            <rFont val="Segoe UI"/>
            <family val="2"/>
          </rPr>
          <t>Hering, Klaus:</t>
        </r>
        <r>
          <rPr>
            <sz val="9"/>
            <color indexed="81"/>
            <rFont val="Segoe UI"/>
            <family val="2"/>
          </rPr>
          <t xml:space="preserve">
Abr. Vermögensumlage AWV U-N 2019 aktuell 53800000/43730000 52.520,64 Euro</t>
        </r>
      </text>
    </comment>
  </commentList>
</comments>
</file>

<file path=xl/sharedStrings.xml><?xml version="1.0" encoding="utf-8"?>
<sst xmlns="http://schemas.openxmlformats.org/spreadsheetml/2006/main" count="311" uniqueCount="192">
  <si>
    <t xml:space="preserve">  Gesamtergebnisrechnung (2016)       C020-12G   (508)                  Seite:    0 /   1</t>
  </si>
  <si>
    <t xml:space="preserve">      Selektionsdatum:                19.02.2021 / 09:12:41</t>
  </si>
  <si>
    <t xml:space="preserve">          Planversion:                0   Plan/Ist - Version</t>
  </si>
  <si>
    <t xml:space="preserve">              Profit-Center/-Gruppe:  *</t>
  </si>
  <si>
    <t xml:space="preserve">                        von Periode:    1 / 2020</t>
  </si>
  <si>
    <t xml:space="preserve">                        bis Periode:   12 / 2020</t>
  </si>
  <si>
    <t>Erträge und Aufwendungen</t>
  </si>
  <si>
    <t>Ergebnis 2019</t>
  </si>
  <si>
    <t>Fortg.Ans.2020</t>
  </si>
  <si>
    <t>Ergebnis 2020</t>
  </si>
  <si>
    <t>Vergl.Erg/Ansatz</t>
  </si>
  <si>
    <t>Ergänz.Festleg.</t>
  </si>
  <si>
    <t>Ermächt.aus VJ</t>
  </si>
  <si>
    <t>verfüg.Mit.-Erg.</t>
  </si>
  <si>
    <t>Ermächt.ins FJ</t>
  </si>
  <si>
    <t xml:space="preserve">     30110000  Grundsteuer A</t>
  </si>
  <si>
    <t xml:space="preserve">     30120000  Grundsteuer B</t>
  </si>
  <si>
    <t xml:space="preserve">     30130000  Gewerbesteuer</t>
  </si>
  <si>
    <t xml:space="preserve">     30210000  Gemeindeanteil Einkommensteuer</t>
  </si>
  <si>
    <t xml:space="preserve">     30220000  Gemeindeanteil Umsatzsteuer</t>
  </si>
  <si>
    <t xml:space="preserve">     30320000  Hundesteuer</t>
  </si>
  <si>
    <t xml:space="preserve">     30490000  Sonstige steuerähnliche Erträge</t>
  </si>
  <si>
    <t xml:space="preserve">     30510000  Leistungen nach dem Familienleist.a</t>
  </si>
  <si>
    <t xml:space="preserve">     30530000  Gewerbesteuer-Kompensationszahlung</t>
  </si>
  <si>
    <t>*    Steuern und ähnliche Abgaben</t>
  </si>
  <si>
    <t xml:space="preserve">     31110000  Schlüsselzuweisungen vom Land</t>
  </si>
  <si>
    <t xml:space="preserve">     31310000  Sonstige allg. Zuweisungen Land</t>
  </si>
  <si>
    <t xml:space="preserve">     31410000  Zuweis. Lfd. Zwecke Land</t>
  </si>
  <si>
    <t xml:space="preserve">     31420000  Zuweis. lfd. Zwecke Gem./GV</t>
  </si>
  <si>
    <t xml:space="preserve">     31480000  Zuweis. lfd. Zwecke übr. Bereich</t>
  </si>
  <si>
    <t>*    Zuweisungen und Zuwendungen, Umlagen</t>
  </si>
  <si>
    <t xml:space="preserve">     31611000  Aufl. SoPo aus Zuweisungen Land</t>
  </si>
  <si>
    <t xml:space="preserve">     31613000  Aufl. SoPo aus Zuweisungen Zweckver</t>
  </si>
  <si>
    <t xml:space="preserve">     31616000  Aufl. SoPo aus Zuweisungen sonst. ö</t>
  </si>
  <si>
    <t xml:space="preserve">     31617000  Aufl. SoPo aus Zuweisungen private</t>
  </si>
  <si>
    <t xml:space="preserve">     31618000  Aufl. SoPo aus Zuweisungen übriger</t>
  </si>
  <si>
    <t xml:space="preserve">     31620000  Aufl. SoPo aus Beiträgen u. ähn. En</t>
  </si>
  <si>
    <t>*    Aufgelöste Invest.-zuwendungen/-beiträge</t>
  </si>
  <si>
    <t xml:space="preserve">     33110000  Verwaltungsgebühren</t>
  </si>
  <si>
    <t xml:space="preserve">     33110010  Verwaltungsgebühren GBES Anteil Lan</t>
  </si>
  <si>
    <t xml:space="preserve">     33210000  Benutzungsgebühren und ähnliche Ent</t>
  </si>
  <si>
    <t xml:space="preserve">     33210010  Ben.geb. Rappelkiste Ferienbetreuun</t>
  </si>
  <si>
    <t>*    Entgelte für öff. Leistungen oder Einric</t>
  </si>
  <si>
    <t xml:space="preserve">     34110000  Mieten und Pachten</t>
  </si>
  <si>
    <t xml:space="preserve">     34111000  Ackerpachten</t>
  </si>
  <si>
    <t xml:space="preserve">     34112000  einm. Pachtentschädigung</t>
  </si>
  <si>
    <t xml:space="preserve">     34210000  Erträge aus Verkauf</t>
  </si>
  <si>
    <t xml:space="preserve">     34610000  Sonstige privatrechtl. Leistungsent</t>
  </si>
  <si>
    <t>*    Sonstige privatrechtliche Leistungsentge</t>
  </si>
  <si>
    <t xml:space="preserve">     34810000  Erstattungen vom Land</t>
  </si>
  <si>
    <t xml:space="preserve">     34820000  Erstattungen von Gemeinden und GV</t>
  </si>
  <si>
    <t xml:space="preserve">     34850000  Erstattungen von verb. Unternehmen,</t>
  </si>
  <si>
    <t xml:space="preserve">     34851000  Erstattungen Gemeindestiftung</t>
  </si>
  <si>
    <t xml:space="preserve">     34860000  Erstattungen von s. öff. Sonderr.</t>
  </si>
  <si>
    <t xml:space="preserve">     34880000  Erstattungen von übrigen Bereichen</t>
  </si>
  <si>
    <t>*    Kostenerstattungen und Kostenumlagen</t>
  </si>
  <si>
    <t xml:space="preserve">     36170000  Zinsertrag von Kreditinstituten</t>
  </si>
  <si>
    <t xml:space="preserve">     36990010  Weiterbelastung Bankgebühren</t>
  </si>
  <si>
    <t>*    Zinsen und ähnliche Erträge</t>
  </si>
  <si>
    <t xml:space="preserve">     37110000  Aktivierte Eigenleistungen</t>
  </si>
  <si>
    <t>*    Akt. Eigenlstg. u. Bestandsveränderungen</t>
  </si>
  <si>
    <t xml:space="preserve">     35110000  Konzessionsabgaben</t>
  </si>
  <si>
    <t xml:space="preserve">     35610000  Bußgelder</t>
  </si>
  <si>
    <t xml:space="preserve">     35620000  Säumniszuschläge, Mahngebühren und</t>
  </si>
  <si>
    <t xml:space="preserve">     35620200  Nachzahlungszinsen</t>
  </si>
  <si>
    <t xml:space="preserve">     35620300  Verspätungszuschlag</t>
  </si>
  <si>
    <t xml:space="preserve">     35910000  Andere sonstige ordentliche Erträge</t>
  </si>
  <si>
    <t xml:space="preserve">     35910500  Ertrag aus diversen Differenzen</t>
  </si>
  <si>
    <t>*    Sonstige ordentliche Erträge</t>
  </si>
  <si>
    <t>**   Ordentliche Erträge</t>
  </si>
  <si>
    <t xml:space="preserve">     40110000  Beamte</t>
  </si>
  <si>
    <t xml:space="preserve">     40120000  Dienstaufwendungen Beschäftigte</t>
  </si>
  <si>
    <t xml:space="preserve">     40210000  Beiträge Versorgungskasse Beamte</t>
  </si>
  <si>
    <t xml:space="preserve">     40220000  Beiträge zu Versorgungskasse Beschä</t>
  </si>
  <si>
    <t xml:space="preserve">     40320000  Sozialversicherungsbeiträge Beschäf</t>
  </si>
  <si>
    <t xml:space="preserve">     40410000  Beihilfen, Unterstützungsl. Bediens</t>
  </si>
  <si>
    <t xml:space="preserve">     40710030  Zuführung zur Rückstellung WGH AN-A</t>
  </si>
  <si>
    <t xml:space="preserve">     40710031  Zuführung zur Rückstellung WGH AG-A</t>
  </si>
  <si>
    <t>*    Personalaufwendungen</t>
  </si>
  <si>
    <t xml:space="preserve">     42110000  Unterh. Grundst. und bauli.Anlagen</t>
  </si>
  <si>
    <t xml:space="preserve">     42120000  Unterh. des sonst. unbeweglichen Ve</t>
  </si>
  <si>
    <t xml:space="preserve">     42210000  Unterhaltung des beweglichen Vermög</t>
  </si>
  <si>
    <t xml:space="preserve">     42210200  Unterh. d.bewegl. Verm. Schulaussta</t>
  </si>
  <si>
    <t xml:space="preserve">     42220000  Erwerb von geringwertigen Vermögens</t>
  </si>
  <si>
    <t xml:space="preserve">     42220100  Erwerb von gVg Feuerwehrausschuss</t>
  </si>
  <si>
    <t xml:space="preserve">     42220200  Erwerb von gVg Schulausstattung</t>
  </si>
  <si>
    <t xml:space="preserve">     42310000  Mieten und Pachten</t>
  </si>
  <si>
    <t xml:space="preserve">     42410100  Aufwand für Energie Strom</t>
  </si>
  <si>
    <t xml:space="preserve">     42410200  Aufwand für Wärmeversorgung</t>
  </si>
  <si>
    <t xml:space="preserve">     42410300  Aufwand für Gebäudereinigung</t>
  </si>
  <si>
    <t xml:space="preserve">     42410400  Aufwand für Abfallbeseitigung</t>
  </si>
  <si>
    <t xml:space="preserve">     42410500  Aufwand für Wasser/Abwasser</t>
  </si>
  <si>
    <t xml:space="preserve">     42510000  Haltung von Fahrzeugen u. Maschinen</t>
  </si>
  <si>
    <t xml:space="preserve">     42610000  Besondere Aufwendungen für Beschäft</t>
  </si>
  <si>
    <t xml:space="preserve">     42610100  Dienst- und Schutzkleidung</t>
  </si>
  <si>
    <t xml:space="preserve">     42610200  Aus- u. Fortbildung</t>
  </si>
  <si>
    <t xml:space="preserve">     42710100  Aufwendungen Öffentlichkeitsarbeit</t>
  </si>
  <si>
    <t xml:space="preserve">     42710200  Repräsentation, Ehrungen, Jubiläen</t>
  </si>
  <si>
    <t xml:space="preserve">     42710300  Aufw. f. Verbrauchs- u. Betriebsmit</t>
  </si>
  <si>
    <t xml:space="preserve">     42710310  Fremdbezug Mittagessen</t>
  </si>
  <si>
    <t xml:space="preserve">     42710320  Aufwendungen f.d. Mittagssnack</t>
  </si>
  <si>
    <t xml:space="preserve">     42710330  Aufwendungen f.d. Frühstück</t>
  </si>
  <si>
    <t xml:space="preserve">     42710400  Aufwendungen für Partnerschaft</t>
  </si>
  <si>
    <t xml:space="preserve">     42710500  Aufwendungen f.d. Jugendfeuerwehr</t>
  </si>
  <si>
    <t xml:space="preserve">     42710600  Aufwendungen für eMedien</t>
  </si>
  <si>
    <t xml:space="preserve">     42710700  Aufwendungen für Veranstaltungen</t>
  </si>
  <si>
    <t xml:space="preserve">     42710800  Aufwendunden für Angebote</t>
  </si>
  <si>
    <t xml:space="preserve">     42740000  Lehr- und Unterrichtsmaterial</t>
  </si>
  <si>
    <t xml:space="preserve">     42750000  Lernmittel</t>
  </si>
  <si>
    <t xml:space="preserve">     42760000  besondere schulische Aufwendungen</t>
  </si>
  <si>
    <t>*    Aufwendungen für Sach-/Dienstleistungen</t>
  </si>
  <si>
    <t xml:space="preserve">     47000000  Planung bilanzielle  Abschreibung</t>
  </si>
  <si>
    <t xml:space="preserve">     47221000  AfA a. FO wg. Uneinbringlichkeit</t>
  </si>
  <si>
    <t xml:space="preserve">     47223000  AfA a. FO wg. unbefr. Niederschlagu</t>
  </si>
  <si>
    <t>*    Planmäßige Abschreibungen</t>
  </si>
  <si>
    <t xml:space="preserve">     45170000  Zinsaufwendungen an Kreditinstitute</t>
  </si>
  <si>
    <t xml:space="preserve">     45930010  Aufwand aus Bankgebühren</t>
  </si>
  <si>
    <t>*    Zinsen und ähnliche Aufwendungen</t>
  </si>
  <si>
    <t xml:space="preserve">     43120000  Zuweisungen an Gemeinden (GV)</t>
  </si>
  <si>
    <t xml:space="preserve">     43170000  Zuschüsse an private Unternehmen</t>
  </si>
  <si>
    <t xml:space="preserve">     43180000  Zuschüsse an übrige Bereiche</t>
  </si>
  <si>
    <t xml:space="preserve">     43180100  Zuschüsse an Vereine Einzelförderun</t>
  </si>
  <si>
    <t xml:space="preserve">     43410000  Gewerbesteuerumlage</t>
  </si>
  <si>
    <t xml:space="preserve">     43710000  Allgemeine Umlage an das Land</t>
  </si>
  <si>
    <t xml:space="preserve">     43720000  Allgemeine Umlage an Gemeinden u. G</t>
  </si>
  <si>
    <t xml:space="preserve">     43730000  Allgemeine Umlagen an Zweckverbände</t>
  </si>
  <si>
    <t>*    Transferaufwendungen</t>
  </si>
  <si>
    <t xml:space="preserve">     44110000  Sonstige Personal- und Versorgungsa</t>
  </si>
  <si>
    <t xml:space="preserve">     44210000  Aufw. f. ehrenamtl.u. sonst.Tätigke</t>
  </si>
  <si>
    <t xml:space="preserve">     44220000  Verfügungsmittel (§13 Satz 1Nr. 1 G</t>
  </si>
  <si>
    <t xml:space="preserve">     44290000  Sonstige Aufwendungen Rechte und Di</t>
  </si>
  <si>
    <t xml:space="preserve">     44290100  Mitgliedsbeiträge Verbände u. Verei</t>
  </si>
  <si>
    <t xml:space="preserve">     44290800  Vermischte Aufwendungen</t>
  </si>
  <si>
    <t xml:space="preserve">     44310000  Geschäftsaufwendungen</t>
  </si>
  <si>
    <t xml:space="preserve">     44310010  Aufwendungen für Stellenausschreibu</t>
  </si>
  <si>
    <t xml:space="preserve">     44310100  Bücher, Zeitschriften, Zeitungen</t>
  </si>
  <si>
    <t xml:space="preserve">     44310200  Post-/Telekomm.dienstleistungen</t>
  </si>
  <si>
    <t xml:space="preserve">     44310300  Geschäftsaufw. DV</t>
  </si>
  <si>
    <t xml:space="preserve">     44310500  Sachverst.-, Gerichts- u.ä. Kosten</t>
  </si>
  <si>
    <t xml:space="preserve">     44317000  Dienstfahrten, Reisekosten</t>
  </si>
  <si>
    <t xml:space="preserve">     44410000  Steuern, Versicher., Schadensfälle,</t>
  </si>
  <si>
    <t xml:space="preserve">     44520000  Erstattungen an Gemeinden (GV)</t>
  </si>
  <si>
    <t xml:space="preserve">     44560000  Erstattungen an sonst. öffentl. Son</t>
  </si>
  <si>
    <t xml:space="preserve">     44580000  Erstattungen an übrige Bereiche</t>
  </si>
  <si>
    <t xml:space="preserve">     44820000  Säumniszuschläge uä.</t>
  </si>
  <si>
    <t xml:space="preserve">     44910100  Bestattungen Einw. ohne Angehörige</t>
  </si>
  <si>
    <t xml:space="preserve">     44910110  Bestattungen Einw. ohne Angehörige</t>
  </si>
  <si>
    <t xml:space="preserve">     44910500  Aufwand für diverse Differenzen</t>
  </si>
  <si>
    <t xml:space="preserve">     44980000  Deckungsreserve</t>
  </si>
  <si>
    <t>*    Sonstige ordentliche Aufwendungen</t>
  </si>
  <si>
    <t>**   Ordentliche Aufwendungen</t>
  </si>
  <si>
    <t>***  Ordentliches Ergebnis</t>
  </si>
  <si>
    <t xml:space="preserve">     53110000  Erträge aus Veräuß. Grundstücke, Ge</t>
  </si>
  <si>
    <t>*    Außerordentliche Erträge</t>
  </si>
  <si>
    <t>**   Sonderergebnis</t>
  </si>
  <si>
    <t>**** Gesamtergebnis</t>
  </si>
  <si>
    <t>ergebnisverändernd</t>
  </si>
  <si>
    <t>Gesamtergebnisrechnung 2020 - Erträge und Aufwendungen (vorläufig zum Stand 19.02.2021)</t>
  </si>
  <si>
    <t>Detailübersicht der Erträge und Aufwendungen</t>
  </si>
  <si>
    <t xml:space="preserve">     30510000  Leistungen nach dem Familienleist.ausgleich</t>
  </si>
  <si>
    <t xml:space="preserve">     31613000  Aufl. SoPo aus Zuweisungen Zweckverbände</t>
  </si>
  <si>
    <t xml:space="preserve">     31616000  Aufl. SoPo aus Zuweisungen sonst. öff. Bereich</t>
  </si>
  <si>
    <t xml:space="preserve">     31617000  Aufl. SoPo aus Zuweisungen privater Bereich</t>
  </si>
  <si>
    <t xml:space="preserve">     31618000  Aufl. SoPo aus Zuweisungen übriger Bereich</t>
  </si>
  <si>
    <t xml:space="preserve">     31620000  Aufl. SoPo aus Beiträgen u. ähn. Entgel.</t>
  </si>
  <si>
    <t xml:space="preserve">     33110010  Verwaltungsgebühren GBES Anteil Land</t>
  </si>
  <si>
    <t xml:space="preserve">     33210000  Benutzungsgebühren und ähnliche Entgelte</t>
  </si>
  <si>
    <t xml:space="preserve">     33210010  Ben.geb. Rappelkiste Ferienbetreuung</t>
  </si>
  <si>
    <t xml:space="preserve">     34610000  Sonstige privatrechtl. Leistungsentgelte</t>
  </si>
  <si>
    <t xml:space="preserve">     34850000  Erstattungen von verb. Unternehmen, Sonv</t>
  </si>
  <si>
    <t xml:space="preserve">     35620000  Säumniszuschläge, Mahngebühren u.a.</t>
  </si>
  <si>
    <t xml:space="preserve">     40320000  Sozialversicherungsbeiträge Beschäftigte</t>
  </si>
  <si>
    <t xml:space="preserve">     40410000  Beihilfen, Unterstützungsl. Bedienstete</t>
  </si>
  <si>
    <t xml:space="preserve">     42120000  Unterh. des sonst. unbeweglichen Vermögen</t>
  </si>
  <si>
    <t xml:space="preserve">     42210000  Unterhaltung des beweglichen Vermögen</t>
  </si>
  <si>
    <t xml:space="preserve">     42210200  Unterh. d.bewegl. Verm. Schulausstattung</t>
  </si>
  <si>
    <t xml:space="preserve">     42610000  Besondere Aufwendungen für Beschäftigte</t>
  </si>
  <si>
    <t xml:space="preserve">     42710300  Aufw. f. Verbrauchs- u. Betriebsmittel</t>
  </si>
  <si>
    <t xml:space="preserve">     47223000  AfA a. FO wg. unbefr. Niederschlagung +</t>
  </si>
  <si>
    <t xml:space="preserve">     43180100  Zuschüsse an Vereine Einzelförderung</t>
  </si>
  <si>
    <t xml:space="preserve">     43720000  Allgemeine Umlage an Gemeinden u. GV</t>
  </si>
  <si>
    <t xml:space="preserve">     44110000  Sonstige Personal- und Versorgungsaufw.</t>
  </si>
  <si>
    <t xml:space="preserve">     44210000  Aufw. f. ehrenamtl.u. sonst.Tätigkeiten</t>
  </si>
  <si>
    <t xml:space="preserve">     44220000  Verfügungsmittel (§13 Satz 1Nr. 1 GemHVO)</t>
  </si>
  <si>
    <t xml:space="preserve">     44290000  Sonstige Aufwendungen Rechte und Dienste</t>
  </si>
  <si>
    <t xml:space="preserve">     44290100  Mitgliedsbeiträge Verbände u. Vereine</t>
  </si>
  <si>
    <t xml:space="preserve">     44310010  Aufwendungen für Stellenausschreibungen</t>
  </si>
  <si>
    <t xml:space="preserve">     44560000  Erstattungen an sonst. öffentl. Sonderr.</t>
  </si>
  <si>
    <t xml:space="preserve">     44910100  Bestattungen Einw. ohne Angehörige - extern</t>
  </si>
  <si>
    <t xml:space="preserve">     44910110  Bestattungen Einw. ohne Angehörige - intern</t>
  </si>
  <si>
    <t xml:space="preserve">     53110000  Erträge aus Veräuß. Grundstücke, Gebäude</t>
  </si>
  <si>
    <t xml:space="preserve">     40220000  Beiträge zu Versorgungskasse Beschäftigte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</si>
</sst>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Fill="1"/>
    <xf numFmtId="0" fontId="2" fillId="0" borderId="0" xfId="1" applyFont="1" applyFill="1"/>
    <xf numFmtId="49" fontId="3" fillId="0" borderId="1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49" fontId="1" fillId="0" borderId="2" xfId="1" applyNumberFormat="1" applyFill="1" applyBorder="1" applyAlignment="1">
      <alignment horizontal="left"/>
    </xf>
    <xf numFmtId="164" fontId="1" fillId="0" borderId="2" xfId="1" applyNumberFormat="1" applyFill="1" applyBorder="1"/>
    <xf numFmtId="165" fontId="1" fillId="0" borderId="2" xfId="1" applyNumberFormat="1" applyFill="1" applyBorder="1"/>
    <xf numFmtId="49" fontId="1" fillId="0" borderId="3" xfId="1" applyNumberFormat="1" applyFill="1" applyBorder="1" applyAlignment="1">
      <alignment horizontal="left"/>
    </xf>
    <xf numFmtId="164" fontId="1" fillId="0" borderId="3" xfId="1" applyNumberFormat="1" applyFill="1" applyBorder="1"/>
    <xf numFmtId="49" fontId="4" fillId="0" borderId="4" xfId="1" applyNumberFormat="1" applyFont="1" applyFill="1" applyBorder="1" applyAlignment="1">
      <alignment horizontal="left"/>
    </xf>
    <xf numFmtId="164" fontId="4" fillId="0" borderId="4" xfId="1" applyNumberFormat="1" applyFont="1" applyFill="1" applyBorder="1"/>
    <xf numFmtId="49" fontId="1" fillId="2" borderId="2" xfId="1" applyNumberFormat="1" applyFill="1" applyBorder="1" applyAlignment="1">
      <alignment horizontal="left"/>
    </xf>
    <xf numFmtId="164" fontId="1" fillId="2" borderId="2" xfId="1" applyNumberFormat="1" applyFill="1" applyBorder="1"/>
    <xf numFmtId="165" fontId="1" fillId="2" borderId="2" xfId="1" applyNumberFormat="1" applyFill="1" applyBorder="1"/>
    <xf numFmtId="49" fontId="1" fillId="2" borderId="4" xfId="1" applyNumberFormat="1" applyFill="1" applyBorder="1" applyAlignment="1">
      <alignment horizontal="left"/>
    </xf>
    <xf numFmtId="164" fontId="1" fillId="2" borderId="4" xfId="1" applyNumberFormat="1" applyFill="1" applyBorder="1"/>
    <xf numFmtId="165" fontId="1" fillId="2" borderId="4" xfId="1" applyNumberFormat="1" applyFill="1" applyBorder="1"/>
    <xf numFmtId="49" fontId="1" fillId="3" borderId="4" xfId="1" applyNumberFormat="1" applyFill="1" applyBorder="1" applyAlignment="1">
      <alignment horizontal="left"/>
    </xf>
    <xf numFmtId="164" fontId="1" fillId="3" borderId="4" xfId="1" applyNumberFormat="1" applyFill="1" applyBorder="1"/>
    <xf numFmtId="49" fontId="1" fillId="3" borderId="3" xfId="1" applyNumberFormat="1" applyFill="1" applyBorder="1" applyAlignment="1">
      <alignment horizontal="left"/>
    </xf>
    <xf numFmtId="164" fontId="1" fillId="3" borderId="3" xfId="1" applyNumberFormat="1" applyFill="1" applyBorder="1"/>
    <xf numFmtId="49" fontId="3" fillId="0" borderId="4" xfId="1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164" fontId="1" fillId="2" borderId="6" xfId="1" applyNumberFormat="1" applyFill="1" applyBorder="1"/>
    <xf numFmtId="164" fontId="1" fillId="2" borderId="5" xfId="1" applyNumberFormat="1" applyFill="1" applyBorder="1"/>
    <xf numFmtId="164" fontId="1" fillId="3" borderId="5" xfId="1" applyNumberFormat="1" applyFill="1" applyBorder="1"/>
    <xf numFmtId="164" fontId="1" fillId="3" borderId="7" xfId="1" applyNumberFormat="1" applyFill="1" applyBorder="1"/>
    <xf numFmtId="49" fontId="3" fillId="0" borderId="0" xfId="1" applyNumberFormat="1" applyFont="1" applyFill="1" applyBorder="1" applyAlignment="1">
      <alignment horizontal="center"/>
    </xf>
    <xf numFmtId="49" fontId="1" fillId="4" borderId="4" xfId="1" applyNumberFormat="1" applyFill="1" applyBorder="1" applyAlignment="1">
      <alignment horizontal="left"/>
    </xf>
    <xf numFmtId="164" fontId="1" fillId="4" borderId="4" xfId="1" applyNumberFormat="1" applyFill="1" applyBorder="1"/>
    <xf numFmtId="49" fontId="1" fillId="5" borderId="4" xfId="1" applyNumberFormat="1" applyFill="1" applyBorder="1" applyAlignment="1">
      <alignment horizontal="left"/>
    </xf>
    <xf numFmtId="164" fontId="1" fillId="5" borderId="4" xfId="1" applyNumberFormat="1" applyFill="1" applyBorder="1"/>
    <xf numFmtId="164" fontId="1" fillId="0" borderId="0" xfId="1" applyNumberFormat="1" applyFill="1" applyBorder="1"/>
    <xf numFmtId="164" fontId="4" fillId="0" borderId="0" xfId="1" applyNumberFormat="1" applyFont="1" applyFill="1" applyBorder="1"/>
    <xf numFmtId="0" fontId="0" fillId="0" borderId="0" xfId="0" applyFill="1" applyBorder="1"/>
    <xf numFmtId="49" fontId="1" fillId="5" borderId="3" xfId="1" applyNumberFormat="1" applyFill="1" applyBorder="1" applyAlignment="1">
      <alignment horizontal="left"/>
    </xf>
    <xf numFmtId="164" fontId="1" fillId="5" borderId="3" xfId="1" applyNumberFormat="1" applyFill="1" applyBorder="1"/>
    <xf numFmtId="49" fontId="4" fillId="6" borderId="4" xfId="1" applyNumberFormat="1" applyFont="1" applyFill="1" applyBorder="1" applyAlignment="1">
      <alignment horizontal="left"/>
    </xf>
    <xf numFmtId="164" fontId="4" fillId="6" borderId="4" xfId="1" applyNumberFormat="1" applyFont="1" applyFill="1" applyBorder="1"/>
    <xf numFmtId="164" fontId="1" fillId="4" borderId="5" xfId="1" applyNumberFormat="1" applyFill="1" applyBorder="1"/>
    <xf numFmtId="164" fontId="1" fillId="5" borderId="5" xfId="1" applyNumberFormat="1" applyFill="1" applyBorder="1"/>
    <xf numFmtId="164" fontId="1" fillId="5" borderId="7" xfId="1" applyNumberFormat="1" applyFill="1" applyBorder="1"/>
    <xf numFmtId="164" fontId="4" fillId="6" borderId="5" xfId="1" applyNumberFormat="1" applyFont="1" applyFill="1" applyBorder="1"/>
    <xf numFmtId="0" fontId="7" fillId="0" borderId="0" xfId="0" applyFont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showGridLines="0" tabSelected="1" view="pageLayout" zoomScale="150" zoomScaleNormal="140" zoomScalePageLayoutView="150" workbookViewId="0">
      <selection activeCell="A3" sqref="A3"/>
    </sheetView>
  </sheetViews>
  <sheetFormatPr baseColWidth="10" defaultRowHeight="15" x14ac:dyDescent="0.25"/>
  <cols>
    <col min="1" max="1" width="56.42578125" customWidth="1"/>
    <col min="2" max="2" width="15.85546875" bestFit="1" customWidth="1"/>
    <col min="3" max="3" width="16.42578125" bestFit="1" customWidth="1"/>
    <col min="4" max="4" width="15.85546875" bestFit="1" customWidth="1"/>
    <col min="5" max="5" width="18.5703125" bestFit="1" customWidth="1"/>
    <col min="6" max="8" width="17.85546875" style="36" customWidth="1"/>
    <col min="9" max="9" width="17" bestFit="1" customWidth="1"/>
    <col min="10" max="10" width="16.5703125" bestFit="1" customWidth="1"/>
    <col min="11" max="11" width="17" bestFit="1" customWidth="1"/>
    <col min="12" max="12" width="15.85546875" bestFit="1" customWidth="1"/>
  </cols>
  <sheetData>
    <row r="1" spans="1:12" x14ac:dyDescent="0.25">
      <c r="A1" s="45" t="s">
        <v>157</v>
      </c>
    </row>
    <row r="3" spans="1:12" x14ac:dyDescent="0.25">
      <c r="A3" s="45" t="s">
        <v>158</v>
      </c>
    </row>
    <row r="5" spans="1:12" x14ac:dyDescent="0.25">
      <c r="A5" s="22" t="s">
        <v>6</v>
      </c>
      <c r="B5" s="23" t="s">
        <v>7</v>
      </c>
      <c r="C5" s="23" t="s">
        <v>8</v>
      </c>
      <c r="D5" s="23" t="s">
        <v>9</v>
      </c>
      <c r="E5" s="23" t="s">
        <v>10</v>
      </c>
      <c r="F5" s="29"/>
      <c r="G5" s="29"/>
      <c r="H5" s="29"/>
      <c r="I5" s="24" t="s">
        <v>11</v>
      </c>
      <c r="J5" s="23" t="s">
        <v>12</v>
      </c>
      <c r="K5" s="23" t="s">
        <v>13</v>
      </c>
      <c r="L5" s="23" t="s">
        <v>14</v>
      </c>
    </row>
    <row r="6" spans="1:12" x14ac:dyDescent="0.25">
      <c r="A6" s="12" t="s">
        <v>15</v>
      </c>
      <c r="B6" s="13">
        <v>-8243.5</v>
      </c>
      <c r="C6" s="13">
        <v>-8250</v>
      </c>
      <c r="D6" s="13">
        <v>-8212.35</v>
      </c>
      <c r="E6" s="13">
        <f>SUM(D6-C6)</f>
        <v>37.649999999999636</v>
      </c>
      <c r="F6" s="34"/>
      <c r="G6" s="34"/>
      <c r="H6" s="34"/>
      <c r="I6" s="25">
        <v>0</v>
      </c>
      <c r="J6" s="14">
        <v>0</v>
      </c>
      <c r="K6" s="13">
        <v>-37.65</v>
      </c>
      <c r="L6" s="14">
        <v>0</v>
      </c>
    </row>
    <row r="7" spans="1:12" x14ac:dyDescent="0.25">
      <c r="A7" s="12" t="s">
        <v>16</v>
      </c>
      <c r="B7" s="13">
        <v>-1118155.04</v>
      </c>
      <c r="C7" s="13">
        <v>-1122500</v>
      </c>
      <c r="D7" s="13">
        <v>-1158103.77</v>
      </c>
      <c r="E7" s="13">
        <f t="shared" ref="E7:E14" si="0">SUM(D7-C7)</f>
        <v>-35603.770000000019</v>
      </c>
      <c r="F7" s="34"/>
      <c r="G7" s="34"/>
      <c r="H7" s="34"/>
      <c r="I7" s="25">
        <v>0</v>
      </c>
      <c r="J7" s="14">
        <v>0</v>
      </c>
      <c r="K7" s="13">
        <v>35603.769999999997</v>
      </c>
      <c r="L7" s="14">
        <v>0</v>
      </c>
    </row>
    <row r="8" spans="1:12" x14ac:dyDescent="0.25">
      <c r="A8" s="12" t="s">
        <v>17</v>
      </c>
      <c r="B8" s="13">
        <v>-1379550.36</v>
      </c>
      <c r="C8" s="13">
        <v>-1136250</v>
      </c>
      <c r="D8" s="13">
        <v>-1098140.1100000001</v>
      </c>
      <c r="E8" s="13">
        <f t="shared" si="0"/>
        <v>38109.889999999898</v>
      </c>
      <c r="F8" s="34"/>
      <c r="G8" s="34"/>
      <c r="H8" s="34"/>
      <c r="I8" s="25">
        <v>0</v>
      </c>
      <c r="J8" s="14">
        <v>0</v>
      </c>
      <c r="K8" s="13">
        <v>-38109.89</v>
      </c>
      <c r="L8" s="14">
        <v>0</v>
      </c>
    </row>
    <row r="9" spans="1:12" x14ac:dyDescent="0.25">
      <c r="A9" s="12" t="s">
        <v>18</v>
      </c>
      <c r="B9" s="13">
        <v>-7157257.2199999997</v>
      </c>
      <c r="C9" s="13">
        <v>-6488050</v>
      </c>
      <c r="D9" s="13">
        <v>-6629725.6299999999</v>
      </c>
      <c r="E9" s="13">
        <f t="shared" si="0"/>
        <v>-141675.62999999989</v>
      </c>
      <c r="F9" s="34"/>
      <c r="G9" s="34"/>
      <c r="H9" s="34"/>
      <c r="I9" s="25">
        <v>0</v>
      </c>
      <c r="J9" s="14">
        <v>0</v>
      </c>
      <c r="K9" s="13">
        <v>141675.63</v>
      </c>
      <c r="L9" s="14">
        <v>0</v>
      </c>
    </row>
    <row r="10" spans="1:12" x14ac:dyDescent="0.25">
      <c r="A10" s="12" t="s">
        <v>19</v>
      </c>
      <c r="B10" s="13">
        <v>-164187.62</v>
      </c>
      <c r="C10" s="13">
        <v>-161350</v>
      </c>
      <c r="D10" s="13">
        <v>-178019.61</v>
      </c>
      <c r="E10" s="13">
        <f t="shared" si="0"/>
        <v>-16669.609999999986</v>
      </c>
      <c r="F10" s="34"/>
      <c r="G10" s="34"/>
      <c r="H10" s="34"/>
      <c r="I10" s="25">
        <v>0</v>
      </c>
      <c r="J10" s="14">
        <v>0</v>
      </c>
      <c r="K10" s="13">
        <v>16669.61</v>
      </c>
      <c r="L10" s="14">
        <v>0</v>
      </c>
    </row>
    <row r="11" spans="1:12" x14ac:dyDescent="0.25">
      <c r="A11" s="12" t="s">
        <v>20</v>
      </c>
      <c r="B11" s="13">
        <v>-52848</v>
      </c>
      <c r="C11" s="13">
        <v>-55000</v>
      </c>
      <c r="D11" s="13">
        <v>-53648</v>
      </c>
      <c r="E11" s="13">
        <f t="shared" si="0"/>
        <v>1352</v>
      </c>
      <c r="F11" s="34"/>
      <c r="G11" s="34"/>
      <c r="H11" s="34"/>
      <c r="I11" s="25">
        <v>0</v>
      </c>
      <c r="J11" s="14">
        <v>0</v>
      </c>
      <c r="K11" s="13">
        <v>-1352</v>
      </c>
      <c r="L11" s="14">
        <v>0</v>
      </c>
    </row>
    <row r="12" spans="1:12" x14ac:dyDescent="0.25">
      <c r="A12" s="12" t="s">
        <v>21</v>
      </c>
      <c r="B12" s="13">
        <v>-559</v>
      </c>
      <c r="C12" s="13">
        <v>-550</v>
      </c>
      <c r="D12" s="13">
        <v>-550</v>
      </c>
      <c r="E12" s="13">
        <f t="shared" si="0"/>
        <v>0</v>
      </c>
      <c r="F12" s="34"/>
      <c r="G12" s="34"/>
      <c r="H12" s="34"/>
      <c r="I12" s="25">
        <v>0</v>
      </c>
      <c r="J12" s="14">
        <v>0</v>
      </c>
      <c r="K12" s="13">
        <v>0</v>
      </c>
      <c r="L12" s="14">
        <v>0</v>
      </c>
    </row>
    <row r="13" spans="1:12" x14ac:dyDescent="0.25">
      <c r="A13" s="12" t="s">
        <v>159</v>
      </c>
      <c r="B13" s="13">
        <v>-524838</v>
      </c>
      <c r="C13" s="13">
        <v>-484050</v>
      </c>
      <c r="D13" s="13">
        <v>-479931</v>
      </c>
      <c r="E13" s="13">
        <f t="shared" si="0"/>
        <v>4119</v>
      </c>
      <c r="F13" s="34"/>
      <c r="G13" s="34"/>
      <c r="H13" s="34"/>
      <c r="I13" s="25">
        <v>0</v>
      </c>
      <c r="J13" s="14">
        <v>0</v>
      </c>
      <c r="K13" s="13">
        <v>-4119</v>
      </c>
      <c r="L13" s="14">
        <v>0</v>
      </c>
    </row>
    <row r="14" spans="1:12" x14ac:dyDescent="0.25">
      <c r="A14" s="12" t="s">
        <v>23</v>
      </c>
      <c r="B14" s="14">
        <v>0</v>
      </c>
      <c r="C14" s="14">
        <v>0</v>
      </c>
      <c r="D14" s="13">
        <v>-289109.7</v>
      </c>
      <c r="E14" s="13">
        <f t="shared" si="0"/>
        <v>-289109.7</v>
      </c>
      <c r="F14" s="34"/>
      <c r="G14" s="34"/>
      <c r="H14" s="34"/>
      <c r="I14" s="25">
        <v>0</v>
      </c>
      <c r="J14" s="14">
        <v>0</v>
      </c>
      <c r="K14" s="13">
        <v>289109.7</v>
      </c>
      <c r="L14" s="14">
        <v>0</v>
      </c>
    </row>
    <row r="15" spans="1:12" x14ac:dyDescent="0.25">
      <c r="A15" s="18" t="s">
        <v>24</v>
      </c>
      <c r="B15" s="19">
        <f>SUM(B6:B14)</f>
        <v>-10405638.74</v>
      </c>
      <c r="C15" s="19">
        <f t="shared" ref="C15:L15" si="1">SUM(C6:C14)</f>
        <v>-9456000</v>
      </c>
      <c r="D15" s="19">
        <f t="shared" si="1"/>
        <v>-9895440.1699999981</v>
      </c>
      <c r="E15" s="19">
        <f t="shared" si="1"/>
        <v>-439440.17000000004</v>
      </c>
      <c r="F15" s="34"/>
      <c r="G15" s="34"/>
      <c r="H15" s="34"/>
      <c r="I15" s="27">
        <f t="shared" si="1"/>
        <v>0</v>
      </c>
      <c r="J15" s="19">
        <f t="shared" si="1"/>
        <v>0</v>
      </c>
      <c r="K15" s="19">
        <f t="shared" si="1"/>
        <v>439440.17</v>
      </c>
      <c r="L15" s="19">
        <f t="shared" si="1"/>
        <v>0</v>
      </c>
    </row>
    <row r="16" spans="1:12" x14ac:dyDescent="0.25">
      <c r="A16" s="12" t="s">
        <v>25</v>
      </c>
      <c r="B16" s="13">
        <v>-5259582.8</v>
      </c>
      <c r="C16" s="13">
        <v>-5225800</v>
      </c>
      <c r="D16" s="13">
        <v>-5584115.0999999996</v>
      </c>
      <c r="E16" s="13">
        <f>SUM(D16-C16)</f>
        <v>-358315.09999999963</v>
      </c>
      <c r="F16" s="34"/>
      <c r="G16" s="34"/>
      <c r="H16" s="34"/>
      <c r="I16" s="25">
        <v>0</v>
      </c>
      <c r="J16" s="14">
        <v>0</v>
      </c>
      <c r="K16" s="13">
        <v>358315.1</v>
      </c>
      <c r="L16" s="14">
        <v>0</v>
      </c>
    </row>
    <row r="17" spans="1:12" x14ac:dyDescent="0.25">
      <c r="A17" s="12" t="s">
        <v>26</v>
      </c>
      <c r="B17" s="14">
        <v>0</v>
      </c>
      <c r="C17" s="13">
        <v>-135600</v>
      </c>
      <c r="D17" s="13">
        <v>-190027.19</v>
      </c>
      <c r="E17" s="13">
        <f>SUM(D17-C17)</f>
        <v>-54427.19</v>
      </c>
      <c r="F17" s="34"/>
      <c r="G17" s="34"/>
      <c r="H17" s="34"/>
      <c r="I17" s="25">
        <v>0</v>
      </c>
      <c r="J17" s="14">
        <v>0</v>
      </c>
      <c r="K17" s="13">
        <v>54427.19</v>
      </c>
      <c r="L17" s="14">
        <v>0</v>
      </c>
    </row>
    <row r="18" spans="1:12" x14ac:dyDescent="0.25">
      <c r="A18" s="12" t="s">
        <v>27</v>
      </c>
      <c r="B18" s="13">
        <v>-1922775.78</v>
      </c>
      <c r="C18" s="13">
        <v>-1894855</v>
      </c>
      <c r="D18" s="13">
        <v>-1814357.18</v>
      </c>
      <c r="E18" s="13">
        <f>SUM(D18-C18)</f>
        <v>80497.820000000065</v>
      </c>
      <c r="F18" s="34"/>
      <c r="G18" s="34"/>
      <c r="H18" s="34"/>
      <c r="I18" s="25">
        <v>0</v>
      </c>
      <c r="J18" s="14">
        <v>0</v>
      </c>
      <c r="K18" s="13">
        <v>-80497.820000000007</v>
      </c>
      <c r="L18" s="14">
        <v>0</v>
      </c>
    </row>
    <row r="19" spans="1:12" x14ac:dyDescent="0.25">
      <c r="A19" s="12" t="s">
        <v>28</v>
      </c>
      <c r="B19" s="13">
        <v>-129320.8</v>
      </c>
      <c r="C19" s="13">
        <v>-136200</v>
      </c>
      <c r="D19" s="13">
        <v>-145723.23000000001</v>
      </c>
      <c r="E19" s="13">
        <f>SUM(D19-C19)</f>
        <v>-9523.2300000000105</v>
      </c>
      <c r="F19" s="34"/>
      <c r="G19" s="34"/>
      <c r="H19" s="34"/>
      <c r="I19" s="25">
        <v>0</v>
      </c>
      <c r="J19" s="14">
        <v>0</v>
      </c>
      <c r="K19" s="13">
        <v>9523.23</v>
      </c>
      <c r="L19" s="14">
        <v>0</v>
      </c>
    </row>
    <row r="20" spans="1:12" x14ac:dyDescent="0.25">
      <c r="A20" s="12" t="s">
        <v>29</v>
      </c>
      <c r="B20" s="13">
        <v>-5826.15</v>
      </c>
      <c r="C20" s="13">
        <v>-21500</v>
      </c>
      <c r="D20" s="13">
        <v>-20785.099999999999</v>
      </c>
      <c r="E20" s="13">
        <f>SUM(D20-C20)</f>
        <v>714.90000000000146</v>
      </c>
      <c r="F20" s="34"/>
      <c r="G20" s="34"/>
      <c r="H20" s="34"/>
      <c r="I20" s="25">
        <v>0</v>
      </c>
      <c r="J20" s="14">
        <v>0</v>
      </c>
      <c r="K20" s="13">
        <v>-714.9</v>
      </c>
      <c r="L20" s="14">
        <v>0</v>
      </c>
    </row>
    <row r="21" spans="1:12" x14ac:dyDescent="0.25">
      <c r="A21" s="18" t="s">
        <v>30</v>
      </c>
      <c r="B21" s="19">
        <f>SUM(B16:B20)</f>
        <v>-7317505.5300000003</v>
      </c>
      <c r="C21" s="19">
        <f t="shared" ref="C21:L21" si="2">SUM(C16:C20)</f>
        <v>-7413955</v>
      </c>
      <c r="D21" s="19">
        <f t="shared" si="2"/>
        <v>-7755007.7999999998</v>
      </c>
      <c r="E21" s="19">
        <f t="shared" si="2"/>
        <v>-341052.79999999958</v>
      </c>
      <c r="F21" s="34"/>
      <c r="G21" s="34"/>
      <c r="H21" s="34"/>
      <c r="I21" s="27">
        <f t="shared" si="2"/>
        <v>0</v>
      </c>
      <c r="J21" s="19">
        <f t="shared" si="2"/>
        <v>0</v>
      </c>
      <c r="K21" s="19">
        <f t="shared" si="2"/>
        <v>341052.79999999993</v>
      </c>
      <c r="L21" s="19">
        <f t="shared" si="2"/>
        <v>0</v>
      </c>
    </row>
    <row r="22" spans="1:12" x14ac:dyDescent="0.25">
      <c r="A22" s="12" t="s">
        <v>31</v>
      </c>
      <c r="B22" s="14">
        <v>0</v>
      </c>
      <c r="C22" s="13">
        <v>-163350</v>
      </c>
      <c r="D22" s="14">
        <v>0</v>
      </c>
      <c r="E22" s="13">
        <f t="shared" ref="E22:E27" si="3">SUM(D22-C22)</f>
        <v>163350</v>
      </c>
      <c r="F22" s="34"/>
      <c r="G22" s="34"/>
      <c r="H22" s="34"/>
      <c r="I22" s="25">
        <v>0</v>
      </c>
      <c r="J22" s="14">
        <v>0</v>
      </c>
      <c r="K22" s="13">
        <v>-163350</v>
      </c>
      <c r="L22" s="14">
        <v>0</v>
      </c>
    </row>
    <row r="23" spans="1:12" x14ac:dyDescent="0.25">
      <c r="A23" s="12" t="s">
        <v>160</v>
      </c>
      <c r="B23" s="14">
        <v>0</v>
      </c>
      <c r="C23" s="13">
        <v>-550</v>
      </c>
      <c r="D23" s="14">
        <v>0</v>
      </c>
      <c r="E23" s="13">
        <f t="shared" si="3"/>
        <v>550</v>
      </c>
      <c r="F23" s="34"/>
      <c r="G23" s="34"/>
      <c r="H23" s="34"/>
      <c r="I23" s="25">
        <v>0</v>
      </c>
      <c r="J23" s="14">
        <v>0</v>
      </c>
      <c r="K23" s="13">
        <v>-550</v>
      </c>
      <c r="L23" s="14">
        <v>0</v>
      </c>
    </row>
    <row r="24" spans="1:12" x14ac:dyDescent="0.25">
      <c r="A24" s="12" t="s">
        <v>161</v>
      </c>
      <c r="B24" s="14">
        <v>0</v>
      </c>
      <c r="C24" s="13">
        <v>-2750</v>
      </c>
      <c r="D24" s="14">
        <v>0</v>
      </c>
      <c r="E24" s="13">
        <f t="shared" si="3"/>
        <v>2750</v>
      </c>
      <c r="F24" s="34"/>
      <c r="G24" s="34"/>
      <c r="H24" s="34"/>
      <c r="I24" s="25">
        <v>0</v>
      </c>
      <c r="J24" s="14">
        <v>0</v>
      </c>
      <c r="K24" s="13">
        <v>-2750</v>
      </c>
      <c r="L24" s="14">
        <v>0</v>
      </c>
    </row>
    <row r="25" spans="1:12" x14ac:dyDescent="0.25">
      <c r="A25" s="12" t="s">
        <v>162</v>
      </c>
      <c r="B25" s="14">
        <v>0</v>
      </c>
      <c r="C25" s="13">
        <v>-118050</v>
      </c>
      <c r="D25" s="14">
        <v>0</v>
      </c>
      <c r="E25" s="13">
        <f t="shared" si="3"/>
        <v>118050</v>
      </c>
      <c r="F25" s="34"/>
      <c r="G25" s="34"/>
      <c r="H25" s="34"/>
      <c r="I25" s="25">
        <v>0</v>
      </c>
      <c r="J25" s="14">
        <v>0</v>
      </c>
      <c r="K25" s="13">
        <v>-118050</v>
      </c>
      <c r="L25" s="14">
        <v>0</v>
      </c>
    </row>
    <row r="26" spans="1:12" x14ac:dyDescent="0.25">
      <c r="A26" s="12" t="s">
        <v>163</v>
      </c>
      <c r="B26" s="14">
        <v>0</v>
      </c>
      <c r="C26" s="13">
        <v>-850</v>
      </c>
      <c r="D26" s="14">
        <v>0</v>
      </c>
      <c r="E26" s="13">
        <f t="shared" si="3"/>
        <v>850</v>
      </c>
      <c r="F26" s="34"/>
      <c r="G26" s="34"/>
      <c r="H26" s="34"/>
      <c r="I26" s="25">
        <v>0</v>
      </c>
      <c r="J26" s="14">
        <v>0</v>
      </c>
      <c r="K26" s="13">
        <v>-850</v>
      </c>
      <c r="L26" s="14">
        <v>0</v>
      </c>
    </row>
    <row r="27" spans="1:12" x14ac:dyDescent="0.25">
      <c r="A27" s="12" t="s">
        <v>164</v>
      </c>
      <c r="B27" s="14">
        <v>0</v>
      </c>
      <c r="C27" s="13">
        <v>-78650</v>
      </c>
      <c r="D27" s="14">
        <v>0</v>
      </c>
      <c r="E27" s="13">
        <f t="shared" si="3"/>
        <v>78650</v>
      </c>
      <c r="F27" s="34"/>
      <c r="G27" s="34"/>
      <c r="H27" s="34"/>
      <c r="I27" s="25">
        <v>0</v>
      </c>
      <c r="J27" s="14">
        <v>0</v>
      </c>
      <c r="K27" s="13">
        <v>-78650</v>
      </c>
      <c r="L27" s="14">
        <v>0</v>
      </c>
    </row>
    <row r="28" spans="1:12" x14ac:dyDescent="0.25">
      <c r="A28" s="30" t="s">
        <v>37</v>
      </c>
      <c r="B28" s="31">
        <f>SUM(B22:B27)</f>
        <v>0</v>
      </c>
      <c r="C28" s="31">
        <f>SUM(C22:C27)</f>
        <v>-364200</v>
      </c>
      <c r="D28" s="31">
        <f t="shared" ref="D28:L28" si="4">SUM(D22:D27)</f>
        <v>0</v>
      </c>
      <c r="E28" s="31">
        <f t="shared" si="4"/>
        <v>364200</v>
      </c>
      <c r="F28" s="34" t="s">
        <v>156</v>
      </c>
      <c r="G28" s="34"/>
      <c r="H28" s="34"/>
      <c r="I28" s="41">
        <f t="shared" si="4"/>
        <v>0</v>
      </c>
      <c r="J28" s="31">
        <f t="shared" si="4"/>
        <v>0</v>
      </c>
      <c r="K28" s="31">
        <f t="shared" si="4"/>
        <v>-364200</v>
      </c>
      <c r="L28" s="31">
        <f t="shared" si="4"/>
        <v>0</v>
      </c>
    </row>
    <row r="29" spans="1:12" x14ac:dyDescent="0.25">
      <c r="A29" s="12" t="s">
        <v>38</v>
      </c>
      <c r="B29" s="13">
        <v>-97619.13</v>
      </c>
      <c r="C29" s="13">
        <v>-104150</v>
      </c>
      <c r="D29" s="13">
        <v>-90172.36</v>
      </c>
      <c r="E29" s="13">
        <f>SUM(D29-C29)</f>
        <v>13977.64</v>
      </c>
      <c r="F29" s="34"/>
      <c r="G29" s="34"/>
      <c r="H29" s="34"/>
      <c r="I29" s="25">
        <v>0</v>
      </c>
      <c r="J29" s="14">
        <v>0</v>
      </c>
      <c r="K29" s="13">
        <v>-13977.64</v>
      </c>
      <c r="L29" s="14">
        <v>0</v>
      </c>
    </row>
    <row r="30" spans="1:12" x14ac:dyDescent="0.25">
      <c r="A30" s="12" t="s">
        <v>165</v>
      </c>
      <c r="B30" s="13">
        <v>-605.04</v>
      </c>
      <c r="C30" s="14">
        <v>0</v>
      </c>
      <c r="D30" s="13">
        <v>-1300</v>
      </c>
      <c r="E30" s="13">
        <f>SUM(D30-C30)</f>
        <v>-1300</v>
      </c>
      <c r="F30" s="34"/>
      <c r="G30" s="34"/>
      <c r="H30" s="34"/>
      <c r="I30" s="25">
        <v>0</v>
      </c>
      <c r="J30" s="14">
        <v>0</v>
      </c>
      <c r="K30" s="13">
        <v>1300</v>
      </c>
      <c r="L30" s="14">
        <v>0</v>
      </c>
    </row>
    <row r="31" spans="1:12" x14ac:dyDescent="0.25">
      <c r="A31" s="12" t="s">
        <v>166</v>
      </c>
      <c r="B31" s="13">
        <v>-1996063.58</v>
      </c>
      <c r="C31" s="13">
        <v>-1880050</v>
      </c>
      <c r="D31" s="13">
        <v>-1786799.47</v>
      </c>
      <c r="E31" s="13">
        <f>SUM(D31-C31)</f>
        <v>93250.530000000028</v>
      </c>
      <c r="F31" s="34"/>
      <c r="G31" s="34"/>
      <c r="H31" s="34"/>
      <c r="I31" s="25">
        <v>0</v>
      </c>
      <c r="J31" s="14">
        <v>0</v>
      </c>
      <c r="K31" s="13">
        <v>-93250.53</v>
      </c>
      <c r="L31" s="14">
        <v>0</v>
      </c>
    </row>
    <row r="32" spans="1:12" x14ac:dyDescent="0.25">
      <c r="A32" s="12" t="s">
        <v>167</v>
      </c>
      <c r="B32" s="14">
        <v>0</v>
      </c>
      <c r="C32" s="13">
        <v>-750</v>
      </c>
      <c r="D32" s="14">
        <v>0</v>
      </c>
      <c r="E32" s="13">
        <f>SUM(D32-C32)</f>
        <v>750</v>
      </c>
      <c r="F32" s="34"/>
      <c r="G32" s="34"/>
      <c r="H32" s="34"/>
      <c r="I32" s="25">
        <v>0</v>
      </c>
      <c r="J32" s="14">
        <v>0</v>
      </c>
      <c r="K32" s="13">
        <v>-750</v>
      </c>
      <c r="L32" s="14">
        <v>0</v>
      </c>
    </row>
    <row r="33" spans="1:12" x14ac:dyDescent="0.25">
      <c r="A33" s="18" t="s">
        <v>42</v>
      </c>
      <c r="B33" s="19">
        <f>SUM(B29:B32)</f>
        <v>-2094287.75</v>
      </c>
      <c r="C33" s="19">
        <f t="shared" ref="C33:L33" si="5">SUM(C29:C32)</f>
        <v>-1984950</v>
      </c>
      <c r="D33" s="19">
        <f t="shared" si="5"/>
        <v>-1878271.83</v>
      </c>
      <c r="E33" s="19">
        <f t="shared" si="5"/>
        <v>106678.17000000003</v>
      </c>
      <c r="F33" s="34"/>
      <c r="G33" s="34"/>
      <c r="H33" s="34"/>
      <c r="I33" s="27">
        <f t="shared" si="5"/>
        <v>0</v>
      </c>
      <c r="J33" s="19">
        <f t="shared" si="5"/>
        <v>0</v>
      </c>
      <c r="K33" s="19">
        <f t="shared" si="5"/>
        <v>-106678.17</v>
      </c>
      <c r="L33" s="19">
        <f t="shared" si="5"/>
        <v>0</v>
      </c>
    </row>
    <row r="34" spans="1:12" x14ac:dyDescent="0.25">
      <c r="A34" s="12" t="s">
        <v>43</v>
      </c>
      <c r="B34" s="13">
        <v>-133936.43</v>
      </c>
      <c r="C34" s="13">
        <v>-126475</v>
      </c>
      <c r="D34" s="13">
        <v>-121635.83</v>
      </c>
      <c r="E34" s="13">
        <f>SUM(D34-C34)</f>
        <v>4839.1699999999983</v>
      </c>
      <c r="F34" s="34"/>
      <c r="G34" s="34"/>
      <c r="H34" s="34"/>
      <c r="I34" s="25">
        <v>0</v>
      </c>
      <c r="J34" s="14">
        <v>0</v>
      </c>
      <c r="K34" s="13">
        <v>-4839.17</v>
      </c>
      <c r="L34" s="14">
        <v>0</v>
      </c>
    </row>
    <row r="35" spans="1:12" x14ac:dyDescent="0.25">
      <c r="A35" s="12" t="s">
        <v>44</v>
      </c>
      <c r="B35" s="13">
        <v>-11360.63</v>
      </c>
      <c r="C35" s="13">
        <v>-11250</v>
      </c>
      <c r="D35" s="13">
        <v>-11500.63</v>
      </c>
      <c r="E35" s="13">
        <f>SUM(D35-C35)</f>
        <v>-250.6299999999992</v>
      </c>
      <c r="F35" s="34"/>
      <c r="G35" s="34"/>
      <c r="H35" s="34"/>
      <c r="I35" s="25">
        <v>0</v>
      </c>
      <c r="J35" s="14">
        <v>0</v>
      </c>
      <c r="K35" s="13">
        <v>250.63</v>
      </c>
      <c r="L35" s="14">
        <v>0</v>
      </c>
    </row>
    <row r="36" spans="1:12" x14ac:dyDescent="0.25">
      <c r="A36" s="12" t="s">
        <v>45</v>
      </c>
      <c r="B36" s="13">
        <v>-150</v>
      </c>
      <c r="C36" s="14">
        <v>0</v>
      </c>
      <c r="D36" s="13">
        <v>-150</v>
      </c>
      <c r="E36" s="13">
        <f>SUM(D36-C36)</f>
        <v>-150</v>
      </c>
      <c r="F36" s="34"/>
      <c r="G36" s="34"/>
      <c r="H36" s="34"/>
      <c r="I36" s="25">
        <v>0</v>
      </c>
      <c r="J36" s="14">
        <v>0</v>
      </c>
      <c r="K36" s="13">
        <v>150</v>
      </c>
      <c r="L36" s="14">
        <v>0</v>
      </c>
    </row>
    <row r="37" spans="1:12" x14ac:dyDescent="0.25">
      <c r="A37" s="12" t="s">
        <v>46</v>
      </c>
      <c r="B37" s="13">
        <v>-244.93</v>
      </c>
      <c r="C37" s="13">
        <v>-30150</v>
      </c>
      <c r="D37" s="14">
        <v>0</v>
      </c>
      <c r="E37" s="13">
        <f>SUM(D37-C37)</f>
        <v>30150</v>
      </c>
      <c r="F37" s="34"/>
      <c r="G37" s="34"/>
      <c r="H37" s="34"/>
      <c r="I37" s="25">
        <v>0</v>
      </c>
      <c r="J37" s="14">
        <v>0</v>
      </c>
      <c r="K37" s="13">
        <v>-30150</v>
      </c>
      <c r="L37" s="14">
        <v>0</v>
      </c>
    </row>
    <row r="38" spans="1:12" x14ac:dyDescent="0.25">
      <c r="A38" s="12" t="s">
        <v>168</v>
      </c>
      <c r="B38" s="13">
        <v>5074.67</v>
      </c>
      <c r="C38" s="13">
        <v>-10000</v>
      </c>
      <c r="D38" s="13">
        <v>-7170.13</v>
      </c>
      <c r="E38" s="13">
        <f>SUM(D38-C38)</f>
        <v>2829.87</v>
      </c>
      <c r="F38" s="34"/>
      <c r="G38" s="34"/>
      <c r="H38" s="34"/>
      <c r="I38" s="25">
        <v>0</v>
      </c>
      <c r="J38" s="14">
        <v>0</v>
      </c>
      <c r="K38" s="13">
        <v>-2829.87</v>
      </c>
      <c r="L38" s="14">
        <v>0</v>
      </c>
    </row>
    <row r="39" spans="1:12" x14ac:dyDescent="0.25">
      <c r="A39" s="18" t="s">
        <v>48</v>
      </c>
      <c r="B39" s="19">
        <f>SUM(B34:B38)</f>
        <v>-140617.31999999998</v>
      </c>
      <c r="C39" s="19">
        <f>SUM(C34:C38)</f>
        <v>-177875</v>
      </c>
      <c r="D39" s="19">
        <f>SUM(D34:D38)</f>
        <v>-140456.59</v>
      </c>
      <c r="E39" s="19">
        <f>SUM(E34:E38)</f>
        <v>37418.410000000003</v>
      </c>
      <c r="F39" s="34"/>
      <c r="G39" s="34"/>
      <c r="H39" s="34"/>
      <c r="I39" s="27">
        <f>SUM(I34:I38)</f>
        <v>0</v>
      </c>
      <c r="J39" s="19">
        <f>SUM(J34:J38)</f>
        <v>0</v>
      </c>
      <c r="K39" s="19">
        <f>SUM(K34:K38)</f>
        <v>-37418.410000000003</v>
      </c>
      <c r="L39" s="19">
        <f>SUM(L34:L38)</f>
        <v>0</v>
      </c>
    </row>
    <row r="40" spans="1:12" x14ac:dyDescent="0.25">
      <c r="A40" s="12" t="s">
        <v>49</v>
      </c>
      <c r="B40" s="13">
        <v>-5686.51</v>
      </c>
      <c r="C40" s="14">
        <v>0</v>
      </c>
      <c r="D40" s="13">
        <v>-1085.21</v>
      </c>
      <c r="E40" s="13">
        <f t="shared" ref="E40:E45" si="6">SUM(D40-C40)</f>
        <v>-1085.21</v>
      </c>
      <c r="F40" s="34"/>
      <c r="G40" s="34"/>
      <c r="H40" s="34"/>
      <c r="I40" s="25">
        <v>0</v>
      </c>
      <c r="J40" s="14">
        <v>0</v>
      </c>
      <c r="K40" s="13">
        <v>1085.21</v>
      </c>
      <c r="L40" s="14">
        <v>0</v>
      </c>
    </row>
    <row r="41" spans="1:12" x14ac:dyDescent="0.25">
      <c r="A41" s="12" t="s">
        <v>50</v>
      </c>
      <c r="B41" s="13">
        <v>-37380.86</v>
      </c>
      <c r="C41" s="13">
        <v>-107875</v>
      </c>
      <c r="D41" s="13">
        <v>-107511.24</v>
      </c>
      <c r="E41" s="13">
        <f t="shared" si="6"/>
        <v>363.75999999999476</v>
      </c>
      <c r="F41" s="34"/>
      <c r="G41" s="34"/>
      <c r="H41" s="34"/>
      <c r="I41" s="25">
        <v>0</v>
      </c>
      <c r="J41" s="14">
        <v>0</v>
      </c>
      <c r="K41" s="13">
        <v>-363.76</v>
      </c>
      <c r="L41" s="14">
        <v>0</v>
      </c>
    </row>
    <row r="42" spans="1:12" x14ac:dyDescent="0.25">
      <c r="A42" s="12" t="s">
        <v>169</v>
      </c>
      <c r="B42" s="14">
        <v>0</v>
      </c>
      <c r="C42" s="13">
        <v>-78960</v>
      </c>
      <c r="D42" s="14">
        <v>0</v>
      </c>
      <c r="E42" s="13">
        <f t="shared" si="6"/>
        <v>78960</v>
      </c>
      <c r="F42" s="34"/>
      <c r="G42" s="34"/>
      <c r="H42" s="34"/>
      <c r="I42" s="25">
        <v>0</v>
      </c>
      <c r="J42" s="14">
        <v>0</v>
      </c>
      <c r="K42" s="13">
        <v>-78960</v>
      </c>
      <c r="L42" s="14">
        <v>0</v>
      </c>
    </row>
    <row r="43" spans="1:12" x14ac:dyDescent="0.25">
      <c r="A43" s="12" t="s">
        <v>52</v>
      </c>
      <c r="B43" s="14">
        <v>0</v>
      </c>
      <c r="C43" s="13">
        <v>-16100</v>
      </c>
      <c r="D43" s="14">
        <v>0</v>
      </c>
      <c r="E43" s="13">
        <f t="shared" si="6"/>
        <v>16100</v>
      </c>
      <c r="F43" s="34"/>
      <c r="G43" s="34"/>
      <c r="H43" s="34"/>
      <c r="I43" s="25">
        <v>0</v>
      </c>
      <c r="J43" s="14">
        <v>0</v>
      </c>
      <c r="K43" s="13">
        <v>-16100</v>
      </c>
      <c r="L43" s="14">
        <v>0</v>
      </c>
    </row>
    <row r="44" spans="1:12" x14ac:dyDescent="0.25">
      <c r="A44" s="12" t="s">
        <v>53</v>
      </c>
      <c r="B44" s="14">
        <v>0</v>
      </c>
      <c r="C44" s="14">
        <v>0</v>
      </c>
      <c r="D44" s="13">
        <v>-20193.580000000002</v>
      </c>
      <c r="E44" s="13">
        <f t="shared" si="6"/>
        <v>-20193.580000000002</v>
      </c>
      <c r="F44" s="34"/>
      <c r="G44" s="34"/>
      <c r="H44" s="34"/>
      <c r="I44" s="25">
        <v>0</v>
      </c>
      <c r="J44" s="14">
        <v>0</v>
      </c>
      <c r="K44" s="13">
        <v>20193.580000000002</v>
      </c>
      <c r="L44" s="14">
        <v>0</v>
      </c>
    </row>
    <row r="45" spans="1:12" x14ac:dyDescent="0.25">
      <c r="A45" s="12" t="s">
        <v>54</v>
      </c>
      <c r="B45" s="14">
        <v>0</v>
      </c>
      <c r="C45" s="13">
        <v>-3520</v>
      </c>
      <c r="D45" s="14">
        <v>0</v>
      </c>
      <c r="E45" s="13">
        <f t="shared" si="6"/>
        <v>3520</v>
      </c>
      <c r="F45" s="34"/>
      <c r="G45" s="34"/>
      <c r="H45" s="34"/>
      <c r="I45" s="25">
        <v>0</v>
      </c>
      <c r="J45" s="14">
        <v>0</v>
      </c>
      <c r="K45" s="13">
        <v>-3520</v>
      </c>
      <c r="L45" s="14">
        <v>0</v>
      </c>
    </row>
    <row r="46" spans="1:12" x14ac:dyDescent="0.25">
      <c r="A46" s="18" t="s">
        <v>55</v>
      </c>
      <c r="B46" s="19">
        <f>SUM(B40:B45)</f>
        <v>-43067.37</v>
      </c>
      <c r="C46" s="19">
        <f t="shared" ref="C46:L46" si="7">SUM(C40:C45)</f>
        <v>-206455</v>
      </c>
      <c r="D46" s="19">
        <f t="shared" si="7"/>
        <v>-128790.03000000001</v>
      </c>
      <c r="E46" s="19">
        <f t="shared" si="7"/>
        <v>77664.969999999987</v>
      </c>
      <c r="F46" s="34"/>
      <c r="G46" s="34"/>
      <c r="H46" s="34"/>
      <c r="I46" s="27">
        <f t="shared" si="7"/>
        <v>0</v>
      </c>
      <c r="J46" s="19">
        <f t="shared" si="7"/>
        <v>0</v>
      </c>
      <c r="K46" s="19">
        <f t="shared" si="7"/>
        <v>-77664.97</v>
      </c>
      <c r="L46" s="19">
        <f t="shared" si="7"/>
        <v>0</v>
      </c>
    </row>
    <row r="47" spans="1:12" x14ac:dyDescent="0.25">
      <c r="A47" s="12" t="s">
        <v>56</v>
      </c>
      <c r="B47" s="13">
        <v>-11.79</v>
      </c>
      <c r="C47" s="14">
        <v>0</v>
      </c>
      <c r="D47" s="14">
        <v>0</v>
      </c>
      <c r="E47" s="13">
        <f>SUM(D47-C47)</f>
        <v>0</v>
      </c>
      <c r="F47" s="34"/>
      <c r="G47" s="34"/>
      <c r="H47" s="34"/>
      <c r="I47" s="25">
        <v>0</v>
      </c>
      <c r="J47" s="14">
        <v>0</v>
      </c>
      <c r="K47" s="13">
        <v>0</v>
      </c>
      <c r="L47" s="14">
        <v>0</v>
      </c>
    </row>
    <row r="48" spans="1:12" x14ac:dyDescent="0.25">
      <c r="A48" s="12" t="s">
        <v>57</v>
      </c>
      <c r="B48" s="13">
        <v>-252.94</v>
      </c>
      <c r="C48" s="13">
        <v>-300</v>
      </c>
      <c r="D48" s="13">
        <v>-249.81</v>
      </c>
      <c r="E48" s="13">
        <f>SUM(D48-C48)</f>
        <v>50.19</v>
      </c>
      <c r="F48" s="34"/>
      <c r="G48" s="34"/>
      <c r="H48" s="34"/>
      <c r="I48" s="25">
        <v>0</v>
      </c>
      <c r="J48" s="14">
        <v>0</v>
      </c>
      <c r="K48" s="13">
        <v>-50.19</v>
      </c>
      <c r="L48" s="14">
        <v>0</v>
      </c>
    </row>
    <row r="49" spans="1:12" x14ac:dyDescent="0.25">
      <c r="A49" s="18" t="s">
        <v>58</v>
      </c>
      <c r="B49" s="19">
        <f>SUM(B47:B48)</f>
        <v>-264.73</v>
      </c>
      <c r="C49" s="19">
        <f t="shared" ref="C49:L49" si="8">SUM(C47:C48)</f>
        <v>-300</v>
      </c>
      <c r="D49" s="19">
        <f t="shared" si="8"/>
        <v>-249.81</v>
      </c>
      <c r="E49" s="19">
        <f t="shared" si="8"/>
        <v>50.19</v>
      </c>
      <c r="F49" s="34"/>
      <c r="G49" s="34"/>
      <c r="H49" s="34"/>
      <c r="I49" s="27">
        <f t="shared" si="8"/>
        <v>0</v>
      </c>
      <c r="J49" s="19">
        <f t="shared" si="8"/>
        <v>0</v>
      </c>
      <c r="K49" s="19">
        <f t="shared" si="8"/>
        <v>-50.19</v>
      </c>
      <c r="L49" s="19">
        <f t="shared" si="8"/>
        <v>0</v>
      </c>
    </row>
    <row r="50" spans="1:12" x14ac:dyDescent="0.25">
      <c r="A50" s="12" t="s">
        <v>59</v>
      </c>
      <c r="B50" s="14">
        <v>0</v>
      </c>
      <c r="C50" s="13">
        <v>-12500</v>
      </c>
      <c r="D50" s="14">
        <v>0</v>
      </c>
      <c r="E50" s="13">
        <f>SUM(D50-C50)</f>
        <v>12500</v>
      </c>
      <c r="F50" s="34"/>
      <c r="G50" s="34"/>
      <c r="H50" s="34"/>
      <c r="I50" s="25">
        <v>0</v>
      </c>
      <c r="J50" s="14">
        <v>0</v>
      </c>
      <c r="K50" s="13">
        <v>-12500</v>
      </c>
      <c r="L50" s="14">
        <v>0</v>
      </c>
    </row>
    <row r="51" spans="1:12" x14ac:dyDescent="0.25">
      <c r="A51" s="30" t="s">
        <v>60</v>
      </c>
      <c r="B51" s="31">
        <f>SUM(B50)</f>
        <v>0</v>
      </c>
      <c r="C51" s="31">
        <f t="shared" ref="C51:L51" si="9">SUM(C50)</f>
        <v>-12500</v>
      </c>
      <c r="D51" s="31">
        <f t="shared" si="9"/>
        <v>0</v>
      </c>
      <c r="E51" s="31">
        <f t="shared" si="9"/>
        <v>12500</v>
      </c>
      <c r="F51" s="34" t="s">
        <v>156</v>
      </c>
      <c r="G51" s="34"/>
      <c r="H51" s="34"/>
      <c r="I51" s="41">
        <f t="shared" si="9"/>
        <v>0</v>
      </c>
      <c r="J51" s="31">
        <f t="shared" si="9"/>
        <v>0</v>
      </c>
      <c r="K51" s="31">
        <f t="shared" si="9"/>
        <v>-12500</v>
      </c>
      <c r="L51" s="31">
        <f t="shared" si="9"/>
        <v>0</v>
      </c>
    </row>
    <row r="52" spans="1:12" x14ac:dyDescent="0.25">
      <c r="A52" s="12" t="s">
        <v>61</v>
      </c>
      <c r="B52" s="13">
        <v>-212706.92</v>
      </c>
      <c r="C52" s="13">
        <v>-212000</v>
      </c>
      <c r="D52" s="13">
        <v>-168695.26</v>
      </c>
      <c r="E52" s="13">
        <f>SUM(D52-C52)</f>
        <v>43304.739999999991</v>
      </c>
      <c r="F52" s="34"/>
      <c r="G52" s="34"/>
      <c r="H52" s="34"/>
      <c r="I52" s="25">
        <v>0</v>
      </c>
      <c r="J52" s="14">
        <v>0</v>
      </c>
      <c r="K52" s="13">
        <v>-43304.74</v>
      </c>
      <c r="L52" s="14">
        <v>0</v>
      </c>
    </row>
    <row r="53" spans="1:12" x14ac:dyDescent="0.25">
      <c r="A53" s="12" t="s">
        <v>62</v>
      </c>
      <c r="B53" s="13">
        <v>-9789</v>
      </c>
      <c r="C53" s="13">
        <v>-7500</v>
      </c>
      <c r="D53" s="13">
        <v>-10577.5</v>
      </c>
      <c r="E53" s="13">
        <f t="shared" ref="E53:E58" si="10">SUM(D53-C53)</f>
        <v>-3077.5</v>
      </c>
      <c r="F53" s="34"/>
      <c r="G53" s="34"/>
      <c r="H53" s="34"/>
      <c r="I53" s="25">
        <v>0</v>
      </c>
      <c r="J53" s="14">
        <v>0</v>
      </c>
      <c r="K53" s="13">
        <v>3077.5</v>
      </c>
      <c r="L53" s="14">
        <v>0</v>
      </c>
    </row>
    <row r="54" spans="1:12" x14ac:dyDescent="0.25">
      <c r="A54" s="12" t="s">
        <v>170</v>
      </c>
      <c r="B54" s="13">
        <v>-38266.67</v>
      </c>
      <c r="C54" s="13">
        <v>-20000</v>
      </c>
      <c r="D54" s="13">
        <v>-29160.53</v>
      </c>
      <c r="E54" s="13">
        <f t="shared" si="10"/>
        <v>-9160.5299999999988</v>
      </c>
      <c r="F54" s="34"/>
      <c r="G54" s="34"/>
      <c r="H54" s="34"/>
      <c r="I54" s="25">
        <v>0</v>
      </c>
      <c r="J54" s="14">
        <v>0</v>
      </c>
      <c r="K54" s="13">
        <v>9160.5300000000007</v>
      </c>
      <c r="L54" s="14">
        <v>0</v>
      </c>
    </row>
    <row r="55" spans="1:12" x14ac:dyDescent="0.25">
      <c r="A55" s="12" t="s">
        <v>64</v>
      </c>
      <c r="B55" s="13">
        <v>-15982</v>
      </c>
      <c r="C55" s="13">
        <v>-12500</v>
      </c>
      <c r="D55" s="13">
        <v>-15312</v>
      </c>
      <c r="E55" s="13">
        <f t="shared" si="10"/>
        <v>-2812</v>
      </c>
      <c r="F55" s="34"/>
      <c r="G55" s="34"/>
      <c r="H55" s="34"/>
      <c r="I55" s="25">
        <v>0</v>
      </c>
      <c r="J55" s="14">
        <v>0</v>
      </c>
      <c r="K55" s="13">
        <v>2812</v>
      </c>
      <c r="L55" s="14">
        <v>0</v>
      </c>
    </row>
    <row r="56" spans="1:12" x14ac:dyDescent="0.25">
      <c r="A56" s="12" t="s">
        <v>65</v>
      </c>
      <c r="B56" s="13">
        <v>-1060</v>
      </c>
      <c r="C56" s="13">
        <v>-500</v>
      </c>
      <c r="D56" s="13">
        <v>-970</v>
      </c>
      <c r="E56" s="13">
        <f t="shared" si="10"/>
        <v>-470</v>
      </c>
      <c r="F56" s="34"/>
      <c r="G56" s="34"/>
      <c r="H56" s="34"/>
      <c r="I56" s="25">
        <v>0</v>
      </c>
      <c r="J56" s="14">
        <v>0</v>
      </c>
      <c r="K56" s="13">
        <v>470</v>
      </c>
      <c r="L56" s="14">
        <v>0</v>
      </c>
    </row>
    <row r="57" spans="1:12" x14ac:dyDescent="0.25">
      <c r="A57" s="12" t="s">
        <v>66</v>
      </c>
      <c r="B57" s="13">
        <v>-22616.5</v>
      </c>
      <c r="C57" s="13">
        <v>-8000</v>
      </c>
      <c r="D57" s="13">
        <v>-24043.25</v>
      </c>
      <c r="E57" s="13">
        <f t="shared" si="10"/>
        <v>-16043.25</v>
      </c>
      <c r="F57" s="34"/>
      <c r="G57" s="34"/>
      <c r="H57" s="34"/>
      <c r="I57" s="25">
        <v>0</v>
      </c>
      <c r="J57" s="14">
        <v>0</v>
      </c>
      <c r="K57" s="13">
        <v>16043.25</v>
      </c>
      <c r="L57" s="14">
        <v>0</v>
      </c>
    </row>
    <row r="58" spans="1:12" x14ac:dyDescent="0.25">
      <c r="A58" s="12" t="s">
        <v>67</v>
      </c>
      <c r="B58" s="13">
        <v>-1.28</v>
      </c>
      <c r="C58" s="14">
        <v>0</v>
      </c>
      <c r="D58" s="13">
        <v>-1.31</v>
      </c>
      <c r="E58" s="13">
        <f t="shared" si="10"/>
        <v>-1.31</v>
      </c>
      <c r="F58" s="34"/>
      <c r="G58" s="34"/>
      <c r="H58" s="34"/>
      <c r="I58" s="25">
        <v>0</v>
      </c>
      <c r="J58" s="14">
        <v>0</v>
      </c>
      <c r="K58" s="13">
        <v>1.31</v>
      </c>
      <c r="L58" s="14">
        <v>0</v>
      </c>
    </row>
    <row r="59" spans="1:12" x14ac:dyDescent="0.25">
      <c r="A59" s="18" t="s">
        <v>68</v>
      </c>
      <c r="B59" s="19">
        <f>SUM(B52:B58)</f>
        <v>-300422.37000000005</v>
      </c>
      <c r="C59" s="19">
        <f t="shared" ref="C59:L59" si="11">SUM(C52:C58)</f>
        <v>-260500</v>
      </c>
      <c r="D59" s="19">
        <f t="shared" si="11"/>
        <v>-248759.85</v>
      </c>
      <c r="E59" s="19">
        <f t="shared" si="11"/>
        <v>11740.149999999992</v>
      </c>
      <c r="F59" s="34"/>
      <c r="G59" s="34"/>
      <c r="H59" s="34"/>
      <c r="I59" s="27">
        <f t="shared" si="11"/>
        <v>0</v>
      </c>
      <c r="J59" s="19">
        <f t="shared" si="11"/>
        <v>0</v>
      </c>
      <c r="K59" s="19">
        <f t="shared" si="11"/>
        <v>-11740.15</v>
      </c>
      <c r="L59" s="19">
        <f t="shared" si="11"/>
        <v>0</v>
      </c>
    </row>
    <row r="60" spans="1:12" x14ac:dyDescent="0.25">
      <c r="A60" s="18" t="s">
        <v>69</v>
      </c>
      <c r="B60" s="19">
        <f>SUM(B15,B21,B28,B33,B39,B46,B49,B51,B59)</f>
        <v>-20301803.810000002</v>
      </c>
      <c r="C60" s="19">
        <f>SUM(C15,C21,C28,C33,C39,C46,C49,C51,C59)</f>
        <v>-19876735</v>
      </c>
      <c r="D60" s="19">
        <f>SUM(D15,D21,D28,D33,D39,D46,D49,D51,D59)</f>
        <v>-20046976.079999998</v>
      </c>
      <c r="E60" s="19">
        <f>SUM(E15,E21,E28,E33,E39,E46,E49,E51,E59)</f>
        <v>-170241.07999999958</v>
      </c>
      <c r="F60" s="34"/>
      <c r="G60" s="34"/>
      <c r="H60" s="34"/>
      <c r="I60" s="27">
        <f>SUM(I15,I21,I28,I33,I39,I46,I49,I51,I59)</f>
        <v>0</v>
      </c>
      <c r="J60" s="19">
        <f>SUM(J15,J21,J28,J33,J39,J46,J49,J51,J59)</f>
        <v>0</v>
      </c>
      <c r="K60" s="19">
        <f>SUM(K15,K21,K28,K33,K39,K46,K49,K51,K59)</f>
        <v>170241.08000000002</v>
      </c>
      <c r="L60" s="19">
        <f>SUM(L15,L21,L28,L33,L39,L46,L49,L51,L59)</f>
        <v>0</v>
      </c>
    </row>
    <row r="61" spans="1:12" x14ac:dyDescent="0.25">
      <c r="A61" s="12" t="s">
        <v>70</v>
      </c>
      <c r="B61" s="13">
        <v>459795.20000000001</v>
      </c>
      <c r="C61" s="13">
        <v>461335</v>
      </c>
      <c r="D61" s="13">
        <v>449451.42</v>
      </c>
      <c r="E61" s="13">
        <f>SUM(D61-C61)</f>
        <v>-11883.580000000016</v>
      </c>
      <c r="F61" s="34"/>
      <c r="G61" s="34"/>
      <c r="H61" s="34"/>
      <c r="I61" s="25">
        <v>0</v>
      </c>
      <c r="J61" s="14">
        <v>0</v>
      </c>
      <c r="K61" s="13">
        <v>11883.58</v>
      </c>
      <c r="L61" s="14">
        <v>0</v>
      </c>
    </row>
    <row r="62" spans="1:12" x14ac:dyDescent="0.25">
      <c r="A62" s="12" t="s">
        <v>71</v>
      </c>
      <c r="B62" s="13">
        <v>3153569.3</v>
      </c>
      <c r="C62" s="13">
        <v>3188930</v>
      </c>
      <c r="D62" s="13">
        <v>3193116.53</v>
      </c>
      <c r="E62" s="13">
        <f t="shared" ref="E62:E68" si="12">SUM(D62-C62)</f>
        <v>4186.5299999997951</v>
      </c>
      <c r="F62" s="34"/>
      <c r="G62" s="34"/>
      <c r="H62" s="34"/>
      <c r="I62" s="25">
        <v>0</v>
      </c>
      <c r="J62" s="14">
        <v>0</v>
      </c>
      <c r="K62" s="13">
        <v>-4186.53</v>
      </c>
      <c r="L62" s="14">
        <v>0</v>
      </c>
    </row>
    <row r="63" spans="1:12" x14ac:dyDescent="0.25">
      <c r="A63" s="12" t="s">
        <v>72</v>
      </c>
      <c r="B63" s="13">
        <v>310752.13</v>
      </c>
      <c r="C63" s="13">
        <v>364785</v>
      </c>
      <c r="D63" s="13">
        <v>321433.90999999997</v>
      </c>
      <c r="E63" s="13">
        <f t="shared" si="12"/>
        <v>-43351.090000000026</v>
      </c>
      <c r="F63" s="34"/>
      <c r="G63" s="34"/>
      <c r="H63" s="34"/>
      <c r="I63" s="25">
        <v>0</v>
      </c>
      <c r="J63" s="14">
        <v>0</v>
      </c>
      <c r="K63" s="13">
        <v>43351.09</v>
      </c>
      <c r="L63" s="14">
        <v>0</v>
      </c>
    </row>
    <row r="64" spans="1:12" x14ac:dyDescent="0.25">
      <c r="A64" s="12" t="s">
        <v>191</v>
      </c>
      <c r="B64" s="13">
        <v>284976.37</v>
      </c>
      <c r="C64" s="13">
        <v>277070</v>
      </c>
      <c r="D64" s="13">
        <v>273869.39</v>
      </c>
      <c r="E64" s="13">
        <f t="shared" si="12"/>
        <v>-3200.609999999986</v>
      </c>
      <c r="F64" s="34"/>
      <c r="G64" s="34"/>
      <c r="H64" s="34"/>
      <c r="I64" s="25">
        <v>0</v>
      </c>
      <c r="J64" s="14">
        <v>0</v>
      </c>
      <c r="K64" s="13">
        <v>3200.61</v>
      </c>
      <c r="L64" s="14">
        <v>0</v>
      </c>
    </row>
    <row r="65" spans="1:12" x14ac:dyDescent="0.25">
      <c r="A65" s="12" t="s">
        <v>171</v>
      </c>
      <c r="B65" s="13">
        <v>657979.63</v>
      </c>
      <c r="C65" s="13">
        <v>670370</v>
      </c>
      <c r="D65" s="13">
        <v>643223.76</v>
      </c>
      <c r="E65" s="13">
        <f t="shared" si="12"/>
        <v>-27146.239999999991</v>
      </c>
      <c r="F65" s="34"/>
      <c r="G65" s="34"/>
      <c r="H65" s="34"/>
      <c r="I65" s="25">
        <v>0</v>
      </c>
      <c r="J65" s="14">
        <v>0</v>
      </c>
      <c r="K65" s="13">
        <v>27146.240000000002</v>
      </c>
      <c r="L65" s="14">
        <v>0</v>
      </c>
    </row>
    <row r="66" spans="1:12" x14ac:dyDescent="0.25">
      <c r="A66" s="12" t="s">
        <v>172</v>
      </c>
      <c r="B66" s="13">
        <v>21935.84</v>
      </c>
      <c r="C66" s="13">
        <v>20945</v>
      </c>
      <c r="D66" s="13">
        <v>29159.61</v>
      </c>
      <c r="E66" s="13">
        <f t="shared" si="12"/>
        <v>8214.61</v>
      </c>
      <c r="F66" s="34"/>
      <c r="G66" s="34"/>
      <c r="H66" s="34"/>
      <c r="I66" s="25">
        <v>0</v>
      </c>
      <c r="J66" s="14">
        <v>0</v>
      </c>
      <c r="K66" s="13">
        <v>-8214.61</v>
      </c>
      <c r="L66" s="14">
        <v>0</v>
      </c>
    </row>
    <row r="67" spans="1:12" x14ac:dyDescent="0.25">
      <c r="A67" s="12" t="s">
        <v>76</v>
      </c>
      <c r="B67" s="14">
        <v>0</v>
      </c>
      <c r="C67" s="14">
        <v>0</v>
      </c>
      <c r="D67" s="13">
        <v>9948.61</v>
      </c>
      <c r="E67" s="13">
        <f t="shared" si="12"/>
        <v>9948.61</v>
      </c>
      <c r="F67" s="34"/>
      <c r="G67" s="34"/>
      <c r="H67" s="34"/>
      <c r="I67" s="25">
        <v>0</v>
      </c>
      <c r="J67" s="14">
        <v>0</v>
      </c>
      <c r="K67" s="13">
        <v>-9948.61</v>
      </c>
      <c r="L67" s="14">
        <v>0</v>
      </c>
    </row>
    <row r="68" spans="1:12" x14ac:dyDescent="0.25">
      <c r="A68" s="12" t="s">
        <v>77</v>
      </c>
      <c r="B68" s="14">
        <v>0</v>
      </c>
      <c r="C68" s="14">
        <v>0</v>
      </c>
      <c r="D68" s="13">
        <v>2252.5100000000002</v>
      </c>
      <c r="E68" s="13">
        <f t="shared" si="12"/>
        <v>2252.5100000000002</v>
      </c>
      <c r="F68" s="34"/>
      <c r="G68" s="34"/>
      <c r="H68" s="34"/>
      <c r="I68" s="25">
        <v>0</v>
      </c>
      <c r="J68" s="14">
        <v>0</v>
      </c>
      <c r="K68" s="13">
        <v>-2252.5100000000002</v>
      </c>
      <c r="L68" s="14">
        <v>0</v>
      </c>
    </row>
    <row r="69" spans="1:12" x14ac:dyDescent="0.25">
      <c r="A69" s="32" t="s">
        <v>78</v>
      </c>
      <c r="B69" s="33">
        <f>SUM(B61:B68)</f>
        <v>4889008.47</v>
      </c>
      <c r="C69" s="33">
        <f t="shared" ref="C69:L69" si="13">SUM(C61:C68)</f>
        <v>4983435</v>
      </c>
      <c r="D69" s="33">
        <f t="shared" si="13"/>
        <v>4922455.74</v>
      </c>
      <c r="E69" s="33">
        <f t="shared" si="13"/>
        <v>-60979.26000000022</v>
      </c>
      <c r="F69" s="34"/>
      <c r="G69" s="34"/>
      <c r="H69" s="34"/>
      <c r="I69" s="42">
        <f t="shared" si="13"/>
        <v>0</v>
      </c>
      <c r="J69" s="33">
        <f t="shared" si="13"/>
        <v>0</v>
      </c>
      <c r="K69" s="33">
        <f t="shared" si="13"/>
        <v>60979.26</v>
      </c>
      <c r="L69" s="33">
        <f t="shared" si="13"/>
        <v>0</v>
      </c>
    </row>
    <row r="70" spans="1:12" x14ac:dyDescent="0.25">
      <c r="A70" s="12" t="s">
        <v>79</v>
      </c>
      <c r="B70" s="13">
        <v>646203.73</v>
      </c>
      <c r="C70" s="13">
        <v>807700</v>
      </c>
      <c r="D70" s="13">
        <v>708927.1</v>
      </c>
      <c r="E70" s="13">
        <f>SUM(D70-C70)</f>
        <v>-98772.900000000023</v>
      </c>
      <c r="F70" s="34"/>
      <c r="G70" s="34"/>
      <c r="H70" s="34"/>
      <c r="I70" s="25">
        <v>0</v>
      </c>
      <c r="J70" s="14">
        <v>0</v>
      </c>
      <c r="K70" s="13">
        <v>98772.9</v>
      </c>
      <c r="L70" s="14">
        <v>0</v>
      </c>
    </row>
    <row r="71" spans="1:12" x14ac:dyDescent="0.25">
      <c r="A71" s="12" t="s">
        <v>173</v>
      </c>
      <c r="B71" s="13">
        <v>772474.99</v>
      </c>
      <c r="C71" s="13">
        <v>760500</v>
      </c>
      <c r="D71" s="13">
        <v>802120.18</v>
      </c>
      <c r="E71" s="13">
        <f t="shared" ref="E71:E100" si="14">SUM(D71-C71)</f>
        <v>41620.180000000051</v>
      </c>
      <c r="F71" s="34"/>
      <c r="G71" s="34"/>
      <c r="H71" s="34"/>
      <c r="I71" s="25">
        <v>0</v>
      </c>
      <c r="J71" s="14">
        <v>0</v>
      </c>
      <c r="K71" s="13">
        <v>-41620.18</v>
      </c>
      <c r="L71" s="14">
        <v>0</v>
      </c>
    </row>
    <row r="72" spans="1:12" x14ac:dyDescent="0.25">
      <c r="A72" s="12" t="s">
        <v>174</v>
      </c>
      <c r="B72" s="13">
        <v>42926.55</v>
      </c>
      <c r="C72" s="13">
        <v>42650</v>
      </c>
      <c r="D72" s="13">
        <v>37489.160000000003</v>
      </c>
      <c r="E72" s="13">
        <f t="shared" si="14"/>
        <v>-5160.8399999999965</v>
      </c>
      <c r="F72" s="34"/>
      <c r="G72" s="34"/>
      <c r="H72" s="34"/>
      <c r="I72" s="25">
        <v>0</v>
      </c>
      <c r="J72" s="14">
        <v>0</v>
      </c>
      <c r="K72" s="13">
        <v>5160.84</v>
      </c>
      <c r="L72" s="14">
        <v>0</v>
      </c>
    </row>
    <row r="73" spans="1:12" x14ac:dyDescent="0.25">
      <c r="A73" s="12" t="s">
        <v>175</v>
      </c>
      <c r="B73" s="13">
        <v>827.58</v>
      </c>
      <c r="C73" s="13">
        <v>2000</v>
      </c>
      <c r="D73" s="13">
        <v>98.42</v>
      </c>
      <c r="E73" s="13">
        <f t="shared" si="14"/>
        <v>-1901.58</v>
      </c>
      <c r="F73" s="34"/>
      <c r="G73" s="34"/>
      <c r="H73" s="34"/>
      <c r="I73" s="25">
        <v>0</v>
      </c>
      <c r="J73" s="14">
        <v>0</v>
      </c>
      <c r="K73" s="13">
        <v>1901.58</v>
      </c>
      <c r="L73" s="14">
        <v>0</v>
      </c>
    </row>
    <row r="74" spans="1:12" x14ac:dyDescent="0.25">
      <c r="A74" s="12" t="s">
        <v>83</v>
      </c>
      <c r="B74" s="13">
        <v>56622.59</v>
      </c>
      <c r="C74" s="13">
        <v>197400</v>
      </c>
      <c r="D74" s="13">
        <f>93013.62-5846</f>
        <v>87167.62</v>
      </c>
      <c r="E74" s="13">
        <f t="shared" si="14"/>
        <v>-110232.38</v>
      </c>
      <c r="F74" s="34"/>
      <c r="G74" s="34"/>
      <c r="H74" s="34"/>
      <c r="I74" s="25">
        <v>0</v>
      </c>
      <c r="J74" s="14">
        <v>0</v>
      </c>
      <c r="K74" s="13">
        <v>104386.38</v>
      </c>
      <c r="L74" s="14">
        <v>0</v>
      </c>
    </row>
    <row r="75" spans="1:12" x14ac:dyDescent="0.25">
      <c r="A75" s="12" t="s">
        <v>84</v>
      </c>
      <c r="B75" s="13">
        <v>11681.81</v>
      </c>
      <c r="C75" s="13">
        <v>18720</v>
      </c>
      <c r="D75" s="13">
        <v>4340.55</v>
      </c>
      <c r="E75" s="13">
        <f t="shared" si="14"/>
        <v>-14379.45</v>
      </c>
      <c r="F75" s="34"/>
      <c r="G75" s="34"/>
      <c r="H75" s="34"/>
      <c r="I75" s="25">
        <v>0</v>
      </c>
      <c r="J75" s="14">
        <v>0</v>
      </c>
      <c r="K75" s="13">
        <v>14379.45</v>
      </c>
      <c r="L75" s="14">
        <v>0</v>
      </c>
    </row>
    <row r="76" spans="1:12" x14ac:dyDescent="0.25">
      <c r="A76" s="12" t="s">
        <v>85</v>
      </c>
      <c r="B76" s="13">
        <v>-8212.52</v>
      </c>
      <c r="C76" s="13">
        <v>69300</v>
      </c>
      <c r="D76" s="13">
        <v>55231.15</v>
      </c>
      <c r="E76" s="13">
        <f t="shared" si="14"/>
        <v>-14068.849999999999</v>
      </c>
      <c r="F76" s="34"/>
      <c r="G76" s="34"/>
      <c r="H76" s="34"/>
      <c r="I76" s="25">
        <v>0</v>
      </c>
      <c r="J76" s="14">
        <v>0</v>
      </c>
      <c r="K76" s="13">
        <v>14068.85</v>
      </c>
      <c r="L76" s="14">
        <v>0</v>
      </c>
    </row>
    <row r="77" spans="1:12" x14ac:dyDescent="0.25">
      <c r="A77" s="12" t="s">
        <v>86</v>
      </c>
      <c r="B77" s="13">
        <v>253736.18</v>
      </c>
      <c r="C77" s="13">
        <v>271850</v>
      </c>
      <c r="D77" s="13">
        <v>254981.47</v>
      </c>
      <c r="E77" s="13">
        <f t="shared" si="14"/>
        <v>-16868.53</v>
      </c>
      <c r="F77" s="34"/>
      <c r="G77" s="34"/>
      <c r="H77" s="34"/>
      <c r="I77" s="25">
        <v>0</v>
      </c>
      <c r="J77" s="14">
        <v>0</v>
      </c>
      <c r="K77" s="13">
        <v>16868.53</v>
      </c>
      <c r="L77" s="14">
        <v>0</v>
      </c>
    </row>
    <row r="78" spans="1:12" x14ac:dyDescent="0.25">
      <c r="A78" s="12" t="s">
        <v>87</v>
      </c>
      <c r="B78" s="13">
        <v>236761.72</v>
      </c>
      <c r="C78" s="13">
        <v>275050</v>
      </c>
      <c r="D78" s="13">
        <v>247894.64</v>
      </c>
      <c r="E78" s="13">
        <f t="shared" si="14"/>
        <v>-27155.359999999986</v>
      </c>
      <c r="F78" s="34"/>
      <c r="G78" s="34"/>
      <c r="H78" s="34"/>
      <c r="I78" s="25">
        <v>0</v>
      </c>
      <c r="J78" s="14">
        <v>0</v>
      </c>
      <c r="K78" s="13">
        <v>27155.360000000001</v>
      </c>
      <c r="L78" s="14">
        <v>0</v>
      </c>
    </row>
    <row r="79" spans="1:12" x14ac:dyDescent="0.25">
      <c r="A79" s="12" t="s">
        <v>88</v>
      </c>
      <c r="B79" s="13">
        <v>149461.81</v>
      </c>
      <c r="C79" s="13">
        <v>190100</v>
      </c>
      <c r="D79" s="13">
        <v>198043.95</v>
      </c>
      <c r="E79" s="13">
        <f t="shared" si="14"/>
        <v>7943.9500000000116</v>
      </c>
      <c r="F79" s="34"/>
      <c r="G79" s="34"/>
      <c r="H79" s="34"/>
      <c r="I79" s="25">
        <v>0</v>
      </c>
      <c r="J79" s="14">
        <v>0</v>
      </c>
      <c r="K79" s="13">
        <v>-7943.95</v>
      </c>
      <c r="L79" s="14">
        <v>0</v>
      </c>
    </row>
    <row r="80" spans="1:12" x14ac:dyDescent="0.25">
      <c r="A80" s="12" t="s">
        <v>89</v>
      </c>
      <c r="B80" s="13">
        <v>214769.86</v>
      </c>
      <c r="C80" s="13">
        <v>229700</v>
      </c>
      <c r="D80" s="13">
        <v>230031.73</v>
      </c>
      <c r="E80" s="13">
        <f t="shared" si="14"/>
        <v>331.73000000001048</v>
      </c>
      <c r="F80" s="34"/>
      <c r="G80" s="34"/>
      <c r="H80" s="34"/>
      <c r="I80" s="25">
        <v>0</v>
      </c>
      <c r="J80" s="14">
        <v>0</v>
      </c>
      <c r="K80" s="13">
        <v>-331.73</v>
      </c>
      <c r="L80" s="14">
        <v>0</v>
      </c>
    </row>
    <row r="81" spans="1:12" x14ac:dyDescent="0.25">
      <c r="A81" s="12" t="s">
        <v>90</v>
      </c>
      <c r="B81" s="13">
        <v>80615.960000000006</v>
      </c>
      <c r="C81" s="13">
        <v>89650</v>
      </c>
      <c r="D81" s="13">
        <v>75726.080000000002</v>
      </c>
      <c r="E81" s="13">
        <f t="shared" si="14"/>
        <v>-13923.919999999998</v>
      </c>
      <c r="F81" s="34"/>
      <c r="G81" s="34"/>
      <c r="H81" s="34"/>
      <c r="I81" s="25">
        <v>0</v>
      </c>
      <c r="J81" s="14">
        <v>0</v>
      </c>
      <c r="K81" s="13">
        <v>13923.92</v>
      </c>
      <c r="L81" s="14">
        <v>0</v>
      </c>
    </row>
    <row r="82" spans="1:12" x14ac:dyDescent="0.25">
      <c r="A82" s="12" t="s">
        <v>91</v>
      </c>
      <c r="B82" s="13">
        <v>91899.199999999997</v>
      </c>
      <c r="C82" s="13">
        <v>99450</v>
      </c>
      <c r="D82" s="13">
        <v>66419.429999999993</v>
      </c>
      <c r="E82" s="13">
        <f t="shared" si="14"/>
        <v>-33030.570000000007</v>
      </c>
      <c r="F82" s="34"/>
      <c r="G82" s="34"/>
      <c r="H82" s="34"/>
      <c r="I82" s="25">
        <v>0</v>
      </c>
      <c r="J82" s="14">
        <v>0</v>
      </c>
      <c r="K82" s="13">
        <v>33030.57</v>
      </c>
      <c r="L82" s="14">
        <v>0</v>
      </c>
    </row>
    <row r="83" spans="1:12" x14ac:dyDescent="0.25">
      <c r="A83" s="12" t="s">
        <v>92</v>
      </c>
      <c r="B83" s="13">
        <v>74686.86</v>
      </c>
      <c r="C83" s="13">
        <v>83250</v>
      </c>
      <c r="D83" s="13">
        <v>98680.7</v>
      </c>
      <c r="E83" s="13">
        <f t="shared" si="14"/>
        <v>15430.699999999997</v>
      </c>
      <c r="F83" s="34"/>
      <c r="G83" s="34"/>
      <c r="H83" s="34"/>
      <c r="I83" s="25">
        <v>0</v>
      </c>
      <c r="J83" s="14">
        <v>0</v>
      </c>
      <c r="K83" s="13">
        <v>-15430.7</v>
      </c>
      <c r="L83" s="14">
        <v>0</v>
      </c>
    </row>
    <row r="84" spans="1:12" x14ac:dyDescent="0.25">
      <c r="A84" s="12" t="s">
        <v>176</v>
      </c>
      <c r="B84" s="14">
        <v>0</v>
      </c>
      <c r="C84" s="14">
        <v>0</v>
      </c>
      <c r="D84" s="13">
        <v>83.06</v>
      </c>
      <c r="E84" s="13">
        <f t="shared" si="14"/>
        <v>83.06</v>
      </c>
      <c r="F84" s="34"/>
      <c r="G84" s="34"/>
      <c r="H84" s="34"/>
      <c r="I84" s="25">
        <v>0</v>
      </c>
      <c r="J84" s="14">
        <v>0</v>
      </c>
      <c r="K84" s="13">
        <v>-83.06</v>
      </c>
      <c r="L84" s="14">
        <v>0</v>
      </c>
    </row>
    <row r="85" spans="1:12" x14ac:dyDescent="0.25">
      <c r="A85" s="12" t="s">
        <v>94</v>
      </c>
      <c r="B85" s="13">
        <v>54520.14</v>
      </c>
      <c r="C85" s="13">
        <v>49680</v>
      </c>
      <c r="D85" s="13">
        <v>32599.360000000001</v>
      </c>
      <c r="E85" s="13">
        <f t="shared" si="14"/>
        <v>-17080.64</v>
      </c>
      <c r="F85" s="34"/>
      <c r="G85" s="34"/>
      <c r="H85" s="34"/>
      <c r="I85" s="25">
        <v>0</v>
      </c>
      <c r="J85" s="14">
        <v>0</v>
      </c>
      <c r="K85" s="13">
        <v>17080.64</v>
      </c>
      <c r="L85" s="14">
        <v>0</v>
      </c>
    </row>
    <row r="86" spans="1:12" x14ac:dyDescent="0.25">
      <c r="A86" s="12" t="s">
        <v>95</v>
      </c>
      <c r="B86" s="13">
        <v>40931.879999999997</v>
      </c>
      <c r="C86" s="13">
        <v>76350</v>
      </c>
      <c r="D86" s="13">
        <v>32585.919999999998</v>
      </c>
      <c r="E86" s="13">
        <f t="shared" si="14"/>
        <v>-43764.08</v>
      </c>
      <c r="F86" s="34"/>
      <c r="G86" s="34"/>
      <c r="H86" s="34"/>
      <c r="I86" s="25">
        <v>0</v>
      </c>
      <c r="J86" s="14">
        <v>0</v>
      </c>
      <c r="K86" s="13">
        <v>43764.08</v>
      </c>
      <c r="L86" s="14">
        <v>0</v>
      </c>
    </row>
    <row r="87" spans="1:12" x14ac:dyDescent="0.25">
      <c r="A87" s="12" t="s">
        <v>96</v>
      </c>
      <c r="B87" s="13">
        <v>8618.44</v>
      </c>
      <c r="C87" s="13">
        <v>28600</v>
      </c>
      <c r="D87" s="13">
        <v>4009.77</v>
      </c>
      <c r="E87" s="13">
        <f t="shared" si="14"/>
        <v>-24590.23</v>
      </c>
      <c r="F87" s="34"/>
      <c r="G87" s="34"/>
      <c r="H87" s="34"/>
      <c r="I87" s="25">
        <v>0</v>
      </c>
      <c r="J87" s="14">
        <v>0</v>
      </c>
      <c r="K87" s="13">
        <v>24590.23</v>
      </c>
      <c r="L87" s="14">
        <v>0</v>
      </c>
    </row>
    <row r="88" spans="1:12" x14ac:dyDescent="0.25">
      <c r="A88" s="12" t="s">
        <v>97</v>
      </c>
      <c r="B88" s="13">
        <v>9317.7999999999993</v>
      </c>
      <c r="C88" s="13">
        <v>21000</v>
      </c>
      <c r="D88" s="13">
        <v>11456.33</v>
      </c>
      <c r="E88" s="13">
        <f t="shared" si="14"/>
        <v>-9543.67</v>
      </c>
      <c r="F88" s="34"/>
      <c r="G88" s="34"/>
      <c r="H88" s="34"/>
      <c r="I88" s="25">
        <v>0</v>
      </c>
      <c r="J88" s="14">
        <v>0</v>
      </c>
      <c r="K88" s="13">
        <v>9543.67</v>
      </c>
      <c r="L88" s="14">
        <v>0</v>
      </c>
    </row>
    <row r="89" spans="1:12" x14ac:dyDescent="0.25">
      <c r="A89" s="12" t="s">
        <v>177</v>
      </c>
      <c r="B89" s="13">
        <v>32322.21</v>
      </c>
      <c r="C89" s="13">
        <v>91050</v>
      </c>
      <c r="D89" s="13">
        <v>105199.32</v>
      </c>
      <c r="E89" s="13">
        <f t="shared" si="14"/>
        <v>14149.320000000007</v>
      </c>
      <c r="F89" s="34"/>
      <c r="G89" s="34"/>
      <c r="H89" s="34"/>
      <c r="I89" s="25">
        <v>0</v>
      </c>
      <c r="J89" s="14">
        <v>0</v>
      </c>
      <c r="K89" s="13">
        <v>-14149.32</v>
      </c>
      <c r="L89" s="14">
        <v>0</v>
      </c>
    </row>
    <row r="90" spans="1:12" x14ac:dyDescent="0.25">
      <c r="A90" s="12" t="s">
        <v>99</v>
      </c>
      <c r="B90" s="13">
        <v>115696.19</v>
      </c>
      <c r="C90" s="13">
        <v>90650</v>
      </c>
      <c r="D90" s="13">
        <v>86900.07</v>
      </c>
      <c r="E90" s="13">
        <f t="shared" si="14"/>
        <v>-3749.929999999993</v>
      </c>
      <c r="F90" s="34"/>
      <c r="G90" s="34"/>
      <c r="H90" s="34"/>
      <c r="I90" s="25">
        <v>0</v>
      </c>
      <c r="J90" s="14">
        <v>0</v>
      </c>
      <c r="K90" s="13">
        <v>3749.93</v>
      </c>
      <c r="L90" s="14">
        <v>0</v>
      </c>
    </row>
    <row r="91" spans="1:12" x14ac:dyDescent="0.25">
      <c r="A91" s="12" t="s">
        <v>100</v>
      </c>
      <c r="B91" s="13">
        <v>1612.45</v>
      </c>
      <c r="C91" s="13">
        <v>1650</v>
      </c>
      <c r="D91" s="13">
        <v>1216.75</v>
      </c>
      <c r="E91" s="13">
        <f t="shared" si="14"/>
        <v>-433.25</v>
      </c>
      <c r="F91" s="34"/>
      <c r="G91" s="34"/>
      <c r="H91" s="34"/>
      <c r="I91" s="25">
        <v>0</v>
      </c>
      <c r="J91" s="14">
        <v>0</v>
      </c>
      <c r="K91" s="13">
        <v>433.25</v>
      </c>
      <c r="L91" s="14">
        <v>0</v>
      </c>
    </row>
    <row r="92" spans="1:12" x14ac:dyDescent="0.25">
      <c r="A92" s="12" t="s">
        <v>101</v>
      </c>
      <c r="B92" s="13">
        <v>5920.3</v>
      </c>
      <c r="C92" s="13">
        <v>6700</v>
      </c>
      <c r="D92" s="13">
        <v>4620.43</v>
      </c>
      <c r="E92" s="13">
        <f t="shared" si="14"/>
        <v>-2079.5699999999997</v>
      </c>
      <c r="F92" s="34"/>
      <c r="G92" s="34"/>
      <c r="H92" s="34"/>
      <c r="I92" s="25">
        <v>0</v>
      </c>
      <c r="J92" s="14">
        <v>0</v>
      </c>
      <c r="K92" s="13">
        <v>2079.5700000000002</v>
      </c>
      <c r="L92" s="14">
        <v>0</v>
      </c>
    </row>
    <row r="93" spans="1:12" x14ac:dyDescent="0.25">
      <c r="A93" s="12" t="s">
        <v>102</v>
      </c>
      <c r="B93" s="13">
        <v>2737.62</v>
      </c>
      <c r="C93" s="13">
        <v>4000</v>
      </c>
      <c r="D93" s="13">
        <v>221.63</v>
      </c>
      <c r="E93" s="13">
        <f t="shared" si="14"/>
        <v>-3778.37</v>
      </c>
      <c r="F93" s="34"/>
      <c r="G93" s="34"/>
      <c r="H93" s="34"/>
      <c r="I93" s="25">
        <v>0</v>
      </c>
      <c r="J93" s="14">
        <v>0</v>
      </c>
      <c r="K93" s="13">
        <v>3778.37</v>
      </c>
      <c r="L93" s="14">
        <v>0</v>
      </c>
    </row>
    <row r="94" spans="1:12" x14ac:dyDescent="0.25">
      <c r="A94" s="12" t="s">
        <v>103</v>
      </c>
      <c r="B94" s="13">
        <v>1885.64</v>
      </c>
      <c r="C94" s="13">
        <v>4745</v>
      </c>
      <c r="D94" s="13">
        <v>1523.87</v>
      </c>
      <c r="E94" s="13">
        <f t="shared" si="14"/>
        <v>-3221.13</v>
      </c>
      <c r="F94" s="34"/>
      <c r="G94" s="34"/>
      <c r="H94" s="34"/>
      <c r="I94" s="25">
        <v>0</v>
      </c>
      <c r="J94" s="14">
        <v>0</v>
      </c>
      <c r="K94" s="13">
        <v>3221.13</v>
      </c>
      <c r="L94" s="14">
        <v>0</v>
      </c>
    </row>
    <row r="95" spans="1:12" x14ac:dyDescent="0.25">
      <c r="A95" s="12" t="s">
        <v>104</v>
      </c>
      <c r="B95" s="14">
        <v>0</v>
      </c>
      <c r="C95" s="13">
        <v>3000</v>
      </c>
      <c r="D95" s="14">
        <v>0</v>
      </c>
      <c r="E95" s="13">
        <f t="shared" si="14"/>
        <v>-3000</v>
      </c>
      <c r="F95" s="34"/>
      <c r="G95" s="34"/>
      <c r="H95" s="34"/>
      <c r="I95" s="25">
        <v>0</v>
      </c>
      <c r="J95" s="14">
        <v>0</v>
      </c>
      <c r="K95" s="13">
        <v>3000</v>
      </c>
      <c r="L95" s="14">
        <v>0</v>
      </c>
    </row>
    <row r="96" spans="1:12" x14ac:dyDescent="0.25">
      <c r="A96" s="12" t="s">
        <v>105</v>
      </c>
      <c r="B96" s="13">
        <v>16296.04</v>
      </c>
      <c r="C96" s="13">
        <v>24400</v>
      </c>
      <c r="D96" s="13">
        <v>10828.04</v>
      </c>
      <c r="E96" s="13">
        <f t="shared" si="14"/>
        <v>-13571.96</v>
      </c>
      <c r="F96" s="34"/>
      <c r="G96" s="34"/>
      <c r="H96" s="34"/>
      <c r="I96" s="25">
        <v>0</v>
      </c>
      <c r="J96" s="14">
        <v>0</v>
      </c>
      <c r="K96" s="13">
        <v>13571.96</v>
      </c>
      <c r="L96" s="14">
        <v>0</v>
      </c>
    </row>
    <row r="97" spans="1:12" x14ac:dyDescent="0.25">
      <c r="A97" s="12" t="s">
        <v>106</v>
      </c>
      <c r="B97" s="13">
        <v>5872.72</v>
      </c>
      <c r="C97" s="13">
        <v>9000</v>
      </c>
      <c r="D97" s="13">
        <v>2294.3200000000002</v>
      </c>
      <c r="E97" s="13">
        <f t="shared" si="14"/>
        <v>-6705.68</v>
      </c>
      <c r="F97" s="34"/>
      <c r="G97" s="34"/>
      <c r="H97" s="34"/>
      <c r="I97" s="25">
        <v>0</v>
      </c>
      <c r="J97" s="14">
        <v>0</v>
      </c>
      <c r="K97" s="13">
        <v>6705.68</v>
      </c>
      <c r="L97" s="14">
        <v>0</v>
      </c>
    </row>
    <row r="98" spans="1:12" x14ac:dyDescent="0.25">
      <c r="A98" s="12" t="s">
        <v>107</v>
      </c>
      <c r="B98" s="13">
        <v>7756.63</v>
      </c>
      <c r="C98" s="13">
        <v>8000</v>
      </c>
      <c r="D98" s="13">
        <v>6457.34</v>
      </c>
      <c r="E98" s="13">
        <f t="shared" si="14"/>
        <v>-1542.6599999999999</v>
      </c>
      <c r="F98" s="34"/>
      <c r="G98" s="34"/>
      <c r="H98" s="34"/>
      <c r="I98" s="25">
        <v>0</v>
      </c>
      <c r="J98" s="14">
        <v>0</v>
      </c>
      <c r="K98" s="13">
        <v>1542.66</v>
      </c>
      <c r="L98" s="14">
        <v>0</v>
      </c>
    </row>
    <row r="99" spans="1:12" x14ac:dyDescent="0.25">
      <c r="A99" s="12" t="s">
        <v>108</v>
      </c>
      <c r="B99" s="13">
        <v>18131.89</v>
      </c>
      <c r="C99" s="13">
        <v>25500</v>
      </c>
      <c r="D99" s="13">
        <v>17980.66</v>
      </c>
      <c r="E99" s="13">
        <f t="shared" si="14"/>
        <v>-7519.34</v>
      </c>
      <c r="F99" s="34"/>
      <c r="G99" s="34"/>
      <c r="H99" s="34"/>
      <c r="I99" s="25">
        <v>0</v>
      </c>
      <c r="J99" s="14">
        <v>0</v>
      </c>
      <c r="K99" s="13">
        <v>7519.34</v>
      </c>
      <c r="L99" s="14">
        <v>0</v>
      </c>
    </row>
    <row r="100" spans="1:12" x14ac:dyDescent="0.25">
      <c r="A100" s="12" t="s">
        <v>109</v>
      </c>
      <c r="B100" s="13">
        <v>8780.67</v>
      </c>
      <c r="C100" s="13">
        <v>10000</v>
      </c>
      <c r="D100" s="13">
        <v>7157.99</v>
      </c>
      <c r="E100" s="13">
        <f t="shared" si="14"/>
        <v>-2842.01</v>
      </c>
      <c r="F100" s="34"/>
      <c r="G100" s="34"/>
      <c r="H100" s="34"/>
      <c r="I100" s="25">
        <v>0</v>
      </c>
      <c r="J100" s="14">
        <v>0</v>
      </c>
      <c r="K100" s="13">
        <v>2842.01</v>
      </c>
      <c r="L100" s="14">
        <v>0</v>
      </c>
    </row>
    <row r="101" spans="1:12" x14ac:dyDescent="0.25">
      <c r="A101" s="32" t="s">
        <v>110</v>
      </c>
      <c r="B101" s="33">
        <f>SUM(B70:B100)</f>
        <v>2954856.94</v>
      </c>
      <c r="C101" s="33">
        <f>SUM(C70:C100)</f>
        <v>3591645</v>
      </c>
      <c r="D101" s="33">
        <f>SUM(D70:D100)</f>
        <v>3192287.0400000005</v>
      </c>
      <c r="E101" s="33">
        <f>SUM(E70:E100)</f>
        <v>-399357.95999999996</v>
      </c>
      <c r="F101" s="34"/>
      <c r="G101" s="34"/>
      <c r="H101" s="34"/>
      <c r="I101" s="42">
        <f>SUM(I70:I100)</f>
        <v>0</v>
      </c>
      <c r="J101" s="33">
        <f>SUM(J70:J100)</f>
        <v>0</v>
      </c>
      <c r="K101" s="33">
        <f>SUM(K70:K100)</f>
        <v>393511.96</v>
      </c>
      <c r="L101" s="33">
        <f>SUM(L70:L100)</f>
        <v>0</v>
      </c>
    </row>
    <row r="102" spans="1:12" x14ac:dyDescent="0.25">
      <c r="A102" s="12" t="s">
        <v>111</v>
      </c>
      <c r="B102" s="14">
        <v>0</v>
      </c>
      <c r="C102" s="13">
        <v>1201670</v>
      </c>
      <c r="D102" s="14">
        <v>0</v>
      </c>
      <c r="E102" s="13">
        <f>SUM(D102-C102)</f>
        <v>-1201670</v>
      </c>
      <c r="F102" s="34"/>
      <c r="G102" s="34"/>
      <c r="H102" s="34"/>
      <c r="I102" s="25">
        <v>0</v>
      </c>
      <c r="J102" s="14">
        <v>0</v>
      </c>
      <c r="K102" s="13">
        <v>1201670</v>
      </c>
      <c r="L102" s="14">
        <v>0</v>
      </c>
    </row>
    <row r="103" spans="1:12" x14ac:dyDescent="0.25">
      <c r="A103" s="12" t="s">
        <v>112</v>
      </c>
      <c r="B103" s="13">
        <v>2049.1</v>
      </c>
      <c r="C103" s="14">
        <v>0</v>
      </c>
      <c r="D103" s="13">
        <v>6208.4</v>
      </c>
      <c r="E103" s="13">
        <f>SUM(D103-C103)</f>
        <v>6208.4</v>
      </c>
      <c r="F103" s="34"/>
      <c r="G103" s="34"/>
      <c r="H103" s="34"/>
      <c r="I103" s="25">
        <v>0</v>
      </c>
      <c r="J103" s="14">
        <v>0</v>
      </c>
      <c r="K103" s="13">
        <v>-6208.4</v>
      </c>
      <c r="L103" s="14">
        <v>0</v>
      </c>
    </row>
    <row r="104" spans="1:12" x14ac:dyDescent="0.25">
      <c r="A104" s="12" t="s">
        <v>178</v>
      </c>
      <c r="B104" s="13">
        <v>2250.88</v>
      </c>
      <c r="C104" s="14">
        <v>0</v>
      </c>
      <c r="D104" s="13">
        <v>5214.21</v>
      </c>
      <c r="E104" s="13">
        <f>SUM(D104-C104)</f>
        <v>5214.21</v>
      </c>
      <c r="F104" s="34"/>
      <c r="G104" s="34"/>
      <c r="H104" s="34"/>
      <c r="I104" s="25">
        <v>0</v>
      </c>
      <c r="J104" s="14">
        <v>0</v>
      </c>
      <c r="K104" s="13">
        <v>-5214.21</v>
      </c>
      <c r="L104" s="14">
        <v>0</v>
      </c>
    </row>
    <row r="105" spans="1:12" x14ac:dyDescent="0.25">
      <c r="A105" s="30" t="s">
        <v>114</v>
      </c>
      <c r="B105" s="31">
        <f>SUM(B102:B104)</f>
        <v>4299.9799999999996</v>
      </c>
      <c r="C105" s="31">
        <f t="shared" ref="C105:L105" si="15">SUM(C102:C104)</f>
        <v>1201670</v>
      </c>
      <c r="D105" s="31">
        <f t="shared" si="15"/>
        <v>11422.61</v>
      </c>
      <c r="E105" s="31">
        <f t="shared" si="15"/>
        <v>-1190247.3900000001</v>
      </c>
      <c r="F105" s="34" t="s">
        <v>156</v>
      </c>
      <c r="G105" s="34"/>
      <c r="H105" s="34"/>
      <c r="I105" s="26">
        <f t="shared" si="15"/>
        <v>0</v>
      </c>
      <c r="J105" s="16">
        <f t="shared" si="15"/>
        <v>0</v>
      </c>
      <c r="K105" s="16">
        <f t="shared" si="15"/>
        <v>1190247.3900000001</v>
      </c>
      <c r="L105" s="16">
        <f t="shared" si="15"/>
        <v>0</v>
      </c>
    </row>
    <row r="106" spans="1:12" x14ac:dyDescent="0.25">
      <c r="A106" s="12" t="s">
        <v>115</v>
      </c>
      <c r="B106" s="13">
        <v>35112.660000000003</v>
      </c>
      <c r="C106" s="13">
        <v>34135</v>
      </c>
      <c r="D106" s="13">
        <v>34133.9</v>
      </c>
      <c r="E106" s="13">
        <f>SUM(D106-C106)</f>
        <v>-1.0999999999985448</v>
      </c>
      <c r="F106" s="34"/>
      <c r="G106" s="34"/>
      <c r="H106" s="34"/>
      <c r="I106" s="25">
        <v>0</v>
      </c>
      <c r="J106" s="14">
        <v>0</v>
      </c>
      <c r="K106" s="13">
        <v>1.1000000000000001</v>
      </c>
      <c r="L106" s="14">
        <v>0</v>
      </c>
    </row>
    <row r="107" spans="1:12" x14ac:dyDescent="0.25">
      <c r="A107" s="12" t="s">
        <v>116</v>
      </c>
      <c r="B107" s="13">
        <v>266.98</v>
      </c>
      <c r="C107" s="13">
        <v>300</v>
      </c>
      <c r="D107" s="13">
        <v>265.39</v>
      </c>
      <c r="E107" s="13">
        <f>SUM(D107-C107)</f>
        <v>-34.610000000000014</v>
      </c>
      <c r="F107" s="34"/>
      <c r="G107" s="34"/>
      <c r="H107" s="34"/>
      <c r="I107" s="25">
        <v>0</v>
      </c>
      <c r="J107" s="14">
        <v>0</v>
      </c>
      <c r="K107" s="13">
        <v>34.61</v>
      </c>
      <c r="L107" s="14">
        <v>0</v>
      </c>
    </row>
    <row r="108" spans="1:12" x14ac:dyDescent="0.25">
      <c r="A108" s="32" t="s">
        <v>117</v>
      </c>
      <c r="B108" s="33">
        <f>SUM(B106:B107)</f>
        <v>35379.640000000007</v>
      </c>
      <c r="C108" s="33">
        <f t="shared" ref="C108:L108" si="16">SUM(C106:C107)</f>
        <v>34435</v>
      </c>
      <c r="D108" s="33">
        <f t="shared" si="16"/>
        <v>34399.29</v>
      </c>
      <c r="E108" s="33">
        <f t="shared" si="16"/>
        <v>-35.709999999998558</v>
      </c>
      <c r="F108" s="34"/>
      <c r="G108" s="34"/>
      <c r="H108" s="34"/>
      <c r="I108" s="42">
        <f t="shared" si="16"/>
        <v>0</v>
      </c>
      <c r="J108" s="33">
        <f t="shared" si="16"/>
        <v>0</v>
      </c>
      <c r="K108" s="33">
        <f t="shared" si="16"/>
        <v>35.71</v>
      </c>
      <c r="L108" s="33">
        <f t="shared" si="16"/>
        <v>0</v>
      </c>
    </row>
    <row r="109" spans="1:12" x14ac:dyDescent="0.25">
      <c r="A109" s="12" t="s">
        <v>118</v>
      </c>
      <c r="B109" s="13">
        <v>19155.72</v>
      </c>
      <c r="C109" s="13">
        <v>20000</v>
      </c>
      <c r="D109" s="13">
        <v>7589.68</v>
      </c>
      <c r="E109" s="13">
        <f>SUM(D109-C109)</f>
        <v>-12410.32</v>
      </c>
      <c r="F109" s="34"/>
      <c r="G109" s="34"/>
      <c r="H109" s="34"/>
      <c r="I109" s="25">
        <v>0</v>
      </c>
      <c r="J109" s="14">
        <v>0</v>
      </c>
      <c r="K109" s="13">
        <v>12410.32</v>
      </c>
      <c r="L109" s="14">
        <v>0</v>
      </c>
    </row>
    <row r="110" spans="1:12" x14ac:dyDescent="0.25">
      <c r="A110" s="12" t="s">
        <v>119</v>
      </c>
      <c r="B110" s="13">
        <v>252456.46</v>
      </c>
      <c r="C110" s="13">
        <v>268100</v>
      </c>
      <c r="D110" s="13">
        <v>238304.71</v>
      </c>
      <c r="E110" s="13">
        <f t="shared" ref="E110:E116" si="17">SUM(D110-C110)</f>
        <v>-29795.290000000008</v>
      </c>
      <c r="F110" s="34"/>
      <c r="G110" s="34"/>
      <c r="H110" s="34"/>
      <c r="I110" s="25">
        <v>0</v>
      </c>
      <c r="J110" s="14">
        <v>0</v>
      </c>
      <c r="K110" s="13">
        <v>29795.29</v>
      </c>
      <c r="L110" s="14">
        <v>0</v>
      </c>
    </row>
    <row r="111" spans="1:12" x14ac:dyDescent="0.25">
      <c r="A111" s="12" t="s">
        <v>120</v>
      </c>
      <c r="B111" s="13">
        <v>2432837.0299999998</v>
      </c>
      <c r="C111" s="13">
        <v>3064490</v>
      </c>
      <c r="D111" s="13">
        <v>2881440.25</v>
      </c>
      <c r="E111" s="13">
        <f t="shared" si="17"/>
        <v>-183049.75</v>
      </c>
      <c r="F111" s="34"/>
      <c r="G111" s="34"/>
      <c r="H111" s="34"/>
      <c r="I111" s="25">
        <v>0</v>
      </c>
      <c r="J111" s="14">
        <v>0</v>
      </c>
      <c r="K111" s="13">
        <v>183049.75</v>
      </c>
      <c r="L111" s="14">
        <v>0</v>
      </c>
    </row>
    <row r="112" spans="1:12" x14ac:dyDescent="0.25">
      <c r="A112" s="12" t="s">
        <v>179</v>
      </c>
      <c r="B112" s="13">
        <v>971.63</v>
      </c>
      <c r="C112" s="13">
        <v>5600</v>
      </c>
      <c r="D112" s="13">
        <v>2714.44</v>
      </c>
      <c r="E112" s="13">
        <f t="shared" si="17"/>
        <v>-2885.56</v>
      </c>
      <c r="F112" s="34"/>
      <c r="G112" s="34"/>
      <c r="H112" s="34"/>
      <c r="I112" s="25">
        <v>0</v>
      </c>
      <c r="J112" s="14">
        <v>0</v>
      </c>
      <c r="K112" s="13">
        <v>2885.56</v>
      </c>
      <c r="L112" s="14">
        <v>0</v>
      </c>
    </row>
    <row r="113" spans="1:12" x14ac:dyDescent="0.25">
      <c r="A113" s="12" t="s">
        <v>122</v>
      </c>
      <c r="B113" s="13">
        <v>205888.15</v>
      </c>
      <c r="C113" s="13">
        <v>121375</v>
      </c>
      <c r="D113" s="13">
        <v>122537.51</v>
      </c>
      <c r="E113" s="13">
        <f t="shared" si="17"/>
        <v>1162.5099999999948</v>
      </c>
      <c r="F113" s="34"/>
      <c r="G113" s="34"/>
      <c r="H113" s="34"/>
      <c r="I113" s="25">
        <v>0</v>
      </c>
      <c r="J113" s="14">
        <v>0</v>
      </c>
      <c r="K113" s="13">
        <v>-1162.51</v>
      </c>
      <c r="L113" s="14">
        <v>0</v>
      </c>
    </row>
    <row r="114" spans="1:12" x14ac:dyDescent="0.25">
      <c r="A114" s="12" t="s">
        <v>123</v>
      </c>
      <c r="B114" s="13">
        <v>2656254</v>
      </c>
      <c r="C114" s="13">
        <v>2821550</v>
      </c>
      <c r="D114" s="13">
        <v>2821539.2</v>
      </c>
      <c r="E114" s="13">
        <f t="shared" si="17"/>
        <v>-10.799999999813735</v>
      </c>
      <c r="F114" s="34"/>
      <c r="G114" s="34"/>
      <c r="H114" s="34"/>
      <c r="I114" s="25">
        <v>0</v>
      </c>
      <c r="J114" s="14">
        <v>0</v>
      </c>
      <c r="K114" s="13">
        <v>10.8</v>
      </c>
      <c r="L114" s="14">
        <v>0</v>
      </c>
    </row>
    <row r="115" spans="1:12" x14ac:dyDescent="0.25">
      <c r="A115" s="12" t="s">
        <v>180</v>
      </c>
      <c r="B115" s="13">
        <v>3335341.6</v>
      </c>
      <c r="C115" s="13">
        <v>3415250</v>
      </c>
      <c r="D115" s="13">
        <v>3415211.56</v>
      </c>
      <c r="E115" s="13">
        <f t="shared" si="17"/>
        <v>-38.439999999944121</v>
      </c>
      <c r="F115" s="34"/>
      <c r="G115" s="34"/>
      <c r="H115" s="34"/>
      <c r="I115" s="25">
        <v>0</v>
      </c>
      <c r="J115" s="14">
        <v>0</v>
      </c>
      <c r="K115" s="13">
        <v>38.44</v>
      </c>
      <c r="L115" s="14">
        <v>0</v>
      </c>
    </row>
    <row r="116" spans="1:12" x14ac:dyDescent="0.25">
      <c r="A116" s="12" t="s">
        <v>125</v>
      </c>
      <c r="B116" s="13">
        <v>299117.76</v>
      </c>
      <c r="C116" s="13">
        <v>498200</v>
      </c>
      <c r="D116" s="13">
        <f>386273.86+52520.64</f>
        <v>438794.5</v>
      </c>
      <c r="E116" s="13">
        <f t="shared" si="17"/>
        <v>-59405.5</v>
      </c>
      <c r="F116" s="34"/>
      <c r="G116" s="34"/>
      <c r="H116" s="34"/>
      <c r="I116" s="25">
        <v>0</v>
      </c>
      <c r="J116" s="14">
        <v>0</v>
      </c>
      <c r="K116" s="13">
        <v>111926.14</v>
      </c>
      <c r="L116" s="14">
        <v>0</v>
      </c>
    </row>
    <row r="117" spans="1:12" x14ac:dyDescent="0.25">
      <c r="A117" s="32" t="s">
        <v>126</v>
      </c>
      <c r="B117" s="33">
        <f>SUM(B109:B116)</f>
        <v>9202022.3499999996</v>
      </c>
      <c r="C117" s="33">
        <f>SUM(C109:C116)</f>
        <v>10214565</v>
      </c>
      <c r="D117" s="33">
        <f>SUM(D109:D116)</f>
        <v>9928131.8499999996</v>
      </c>
      <c r="E117" s="33">
        <f>SUM(E109:E116)</f>
        <v>-286433.14999999979</v>
      </c>
      <c r="F117" s="34"/>
      <c r="G117" s="34"/>
      <c r="H117" s="34"/>
      <c r="I117" s="42">
        <f>SUM(I109:I116)</f>
        <v>0</v>
      </c>
      <c r="J117" s="33">
        <f>SUM(J109:J116)</f>
        <v>0</v>
      </c>
      <c r="K117" s="33">
        <f>SUM(K109:K116)</f>
        <v>338953.79</v>
      </c>
      <c r="L117" s="33">
        <f>SUM(L109:L116)</f>
        <v>0</v>
      </c>
    </row>
    <row r="118" spans="1:12" x14ac:dyDescent="0.25">
      <c r="A118" s="12" t="s">
        <v>181</v>
      </c>
      <c r="B118" s="13">
        <v>773.42</v>
      </c>
      <c r="C118" s="14">
        <v>0</v>
      </c>
      <c r="D118" s="13">
        <v>466.89</v>
      </c>
      <c r="E118" s="13">
        <f>SUM(D118-C118)</f>
        <v>466.89</v>
      </c>
      <c r="F118" s="34"/>
      <c r="G118" s="34"/>
      <c r="H118" s="34"/>
      <c r="I118" s="25">
        <v>0</v>
      </c>
      <c r="J118" s="14">
        <v>0</v>
      </c>
      <c r="K118" s="13">
        <v>-466.89</v>
      </c>
      <c r="L118" s="14">
        <v>0</v>
      </c>
    </row>
    <row r="119" spans="1:12" x14ac:dyDescent="0.25">
      <c r="A119" s="12" t="s">
        <v>182</v>
      </c>
      <c r="B119" s="13">
        <v>65822</v>
      </c>
      <c r="C119" s="13">
        <v>73350</v>
      </c>
      <c r="D119" s="13">
        <v>67211</v>
      </c>
      <c r="E119" s="13">
        <f t="shared" ref="E119:E139" si="18">SUM(D119-C119)</f>
        <v>-6139</v>
      </c>
      <c r="F119" s="34"/>
      <c r="G119" s="34"/>
      <c r="H119" s="34"/>
      <c r="I119" s="25">
        <v>0</v>
      </c>
      <c r="J119" s="14">
        <v>0</v>
      </c>
      <c r="K119" s="13">
        <v>6139</v>
      </c>
      <c r="L119" s="14">
        <v>0</v>
      </c>
    </row>
    <row r="120" spans="1:12" x14ac:dyDescent="0.25">
      <c r="A120" s="12" t="s">
        <v>183</v>
      </c>
      <c r="B120" s="13">
        <v>697.9</v>
      </c>
      <c r="C120" s="13">
        <v>1000</v>
      </c>
      <c r="D120" s="13">
        <v>-24.73</v>
      </c>
      <c r="E120" s="13">
        <f t="shared" si="18"/>
        <v>-1024.73</v>
      </c>
      <c r="F120" s="34"/>
      <c r="G120" s="34"/>
      <c r="H120" s="34"/>
      <c r="I120" s="25">
        <v>0</v>
      </c>
      <c r="J120" s="14">
        <v>0</v>
      </c>
      <c r="K120" s="13">
        <v>1024.73</v>
      </c>
      <c r="L120" s="14">
        <v>0</v>
      </c>
    </row>
    <row r="121" spans="1:12" x14ac:dyDescent="0.25">
      <c r="A121" s="12" t="s">
        <v>184</v>
      </c>
      <c r="B121" s="13">
        <v>49.31</v>
      </c>
      <c r="C121" s="14">
        <v>0</v>
      </c>
      <c r="D121" s="14">
        <v>0</v>
      </c>
      <c r="E121" s="13">
        <f t="shared" si="18"/>
        <v>0</v>
      </c>
      <c r="F121" s="34"/>
      <c r="G121" s="34"/>
      <c r="H121" s="34"/>
      <c r="I121" s="25">
        <v>0</v>
      </c>
      <c r="J121" s="14">
        <v>0</v>
      </c>
      <c r="K121" s="13">
        <v>0</v>
      </c>
      <c r="L121" s="14">
        <v>0</v>
      </c>
    </row>
    <row r="122" spans="1:12" x14ac:dyDescent="0.25">
      <c r="A122" s="12" t="s">
        <v>185</v>
      </c>
      <c r="B122" s="13">
        <v>12767.85</v>
      </c>
      <c r="C122" s="13">
        <v>13935</v>
      </c>
      <c r="D122" s="13">
        <v>12910.43</v>
      </c>
      <c r="E122" s="13">
        <f t="shared" si="18"/>
        <v>-1024.5699999999997</v>
      </c>
      <c r="F122" s="34"/>
      <c r="G122" s="34"/>
      <c r="H122" s="34"/>
      <c r="I122" s="25">
        <v>0</v>
      </c>
      <c r="J122" s="14">
        <v>0</v>
      </c>
      <c r="K122" s="13">
        <v>1024.57</v>
      </c>
      <c r="L122" s="14">
        <v>0</v>
      </c>
    </row>
    <row r="123" spans="1:12" x14ac:dyDescent="0.25">
      <c r="A123" s="12" t="s">
        <v>132</v>
      </c>
      <c r="B123" s="13">
        <v>11692.84</v>
      </c>
      <c r="C123" s="13">
        <v>27100</v>
      </c>
      <c r="D123" s="13">
        <v>21376.240000000002</v>
      </c>
      <c r="E123" s="13">
        <f t="shared" si="18"/>
        <v>-5723.7599999999984</v>
      </c>
      <c r="F123" s="34"/>
      <c r="G123" s="34"/>
      <c r="H123" s="34"/>
      <c r="I123" s="25">
        <v>0</v>
      </c>
      <c r="J123" s="14">
        <v>0</v>
      </c>
      <c r="K123" s="13">
        <v>5723.76</v>
      </c>
      <c r="L123" s="14">
        <v>0</v>
      </c>
    </row>
    <row r="124" spans="1:12" x14ac:dyDescent="0.25">
      <c r="A124" s="12" t="s">
        <v>133</v>
      </c>
      <c r="B124" s="13">
        <v>115499.47</v>
      </c>
      <c r="C124" s="13">
        <v>167050</v>
      </c>
      <c r="D124" s="13">
        <v>98403.13</v>
      </c>
      <c r="E124" s="13">
        <f t="shared" si="18"/>
        <v>-68646.87</v>
      </c>
      <c r="F124" s="34"/>
      <c r="G124" s="34"/>
      <c r="H124" s="34"/>
      <c r="I124" s="25">
        <v>0</v>
      </c>
      <c r="J124" s="14">
        <v>0</v>
      </c>
      <c r="K124" s="13">
        <v>68646.87</v>
      </c>
      <c r="L124" s="14">
        <v>0</v>
      </c>
    </row>
    <row r="125" spans="1:12" x14ac:dyDescent="0.25">
      <c r="A125" s="12" t="s">
        <v>186</v>
      </c>
      <c r="B125" s="13">
        <v>6820.42</v>
      </c>
      <c r="C125" s="13">
        <v>12500</v>
      </c>
      <c r="D125" s="13">
        <v>10258.68</v>
      </c>
      <c r="E125" s="13">
        <f t="shared" si="18"/>
        <v>-2241.3199999999997</v>
      </c>
      <c r="F125" s="34"/>
      <c r="G125" s="34"/>
      <c r="H125" s="34"/>
      <c r="I125" s="25">
        <v>0</v>
      </c>
      <c r="J125" s="14">
        <v>0</v>
      </c>
      <c r="K125" s="13">
        <v>2241.3200000000002</v>
      </c>
      <c r="L125" s="14">
        <v>0</v>
      </c>
    </row>
    <row r="126" spans="1:12" x14ac:dyDescent="0.25">
      <c r="A126" s="12" t="s">
        <v>135</v>
      </c>
      <c r="B126" s="13">
        <v>19307.080000000002</v>
      </c>
      <c r="C126" s="13">
        <v>29650</v>
      </c>
      <c r="D126" s="13">
        <v>17646.689999999999</v>
      </c>
      <c r="E126" s="13">
        <f t="shared" si="18"/>
        <v>-12003.310000000001</v>
      </c>
      <c r="F126" s="34"/>
      <c r="G126" s="34"/>
      <c r="H126" s="34"/>
      <c r="I126" s="25">
        <v>0</v>
      </c>
      <c r="J126" s="14">
        <v>0</v>
      </c>
      <c r="K126" s="13">
        <v>12003.31</v>
      </c>
      <c r="L126" s="14">
        <v>0</v>
      </c>
    </row>
    <row r="127" spans="1:12" x14ac:dyDescent="0.25">
      <c r="A127" s="12" t="s">
        <v>136</v>
      </c>
      <c r="B127" s="13">
        <v>48044.07</v>
      </c>
      <c r="C127" s="13">
        <v>50425</v>
      </c>
      <c r="D127" s="13">
        <v>44992.03</v>
      </c>
      <c r="E127" s="13">
        <f t="shared" si="18"/>
        <v>-5432.9700000000012</v>
      </c>
      <c r="F127" s="34"/>
      <c r="G127" s="34"/>
      <c r="H127" s="34"/>
      <c r="I127" s="25">
        <v>0</v>
      </c>
      <c r="J127" s="14">
        <v>0</v>
      </c>
      <c r="K127" s="13">
        <v>5432.97</v>
      </c>
      <c r="L127" s="14">
        <v>0</v>
      </c>
    </row>
    <row r="128" spans="1:12" x14ac:dyDescent="0.25">
      <c r="A128" s="12" t="s">
        <v>137</v>
      </c>
      <c r="B128" s="13">
        <v>149972.66</v>
      </c>
      <c r="C128" s="13">
        <v>184075</v>
      </c>
      <c r="D128" s="13">
        <v>175619.51</v>
      </c>
      <c r="E128" s="13">
        <f t="shared" si="18"/>
        <v>-8455.4899999999907</v>
      </c>
      <c r="F128" s="34"/>
      <c r="G128" s="34"/>
      <c r="H128" s="34"/>
      <c r="I128" s="25">
        <v>0</v>
      </c>
      <c r="J128" s="14">
        <v>0</v>
      </c>
      <c r="K128" s="13">
        <v>8455.49</v>
      </c>
      <c r="L128" s="14">
        <v>0</v>
      </c>
    </row>
    <row r="129" spans="1:12" x14ac:dyDescent="0.25">
      <c r="A129" s="12" t="s">
        <v>138</v>
      </c>
      <c r="B129" s="13">
        <v>145656.60999999999</v>
      </c>
      <c r="C129" s="13">
        <v>289650</v>
      </c>
      <c r="D129" s="13">
        <v>196186.43</v>
      </c>
      <c r="E129" s="13">
        <f t="shared" si="18"/>
        <v>-93463.57</v>
      </c>
      <c r="F129" s="34"/>
      <c r="G129" s="34"/>
      <c r="H129" s="34"/>
      <c r="I129" s="25">
        <v>0</v>
      </c>
      <c r="J129" s="14">
        <v>0</v>
      </c>
      <c r="K129" s="13">
        <v>93463.57</v>
      </c>
      <c r="L129" s="14">
        <v>0</v>
      </c>
    </row>
    <row r="130" spans="1:12" x14ac:dyDescent="0.25">
      <c r="A130" s="12" t="s">
        <v>139</v>
      </c>
      <c r="B130" s="13">
        <v>6150.59</v>
      </c>
      <c r="C130" s="13">
        <v>8975</v>
      </c>
      <c r="D130" s="13">
        <v>3905.57</v>
      </c>
      <c r="E130" s="13">
        <f t="shared" si="18"/>
        <v>-5069.43</v>
      </c>
      <c r="F130" s="34"/>
      <c r="G130" s="34"/>
      <c r="H130" s="34"/>
      <c r="I130" s="25">
        <v>0</v>
      </c>
      <c r="J130" s="14">
        <v>0</v>
      </c>
      <c r="K130" s="13">
        <v>5069.43</v>
      </c>
      <c r="L130" s="14">
        <v>0</v>
      </c>
    </row>
    <row r="131" spans="1:12" x14ac:dyDescent="0.25">
      <c r="A131" s="12" t="s">
        <v>140</v>
      </c>
      <c r="B131" s="13">
        <v>243508.58</v>
      </c>
      <c r="C131" s="13">
        <v>252000</v>
      </c>
      <c r="D131" s="13">
        <v>249507.08</v>
      </c>
      <c r="E131" s="13">
        <f t="shared" si="18"/>
        <v>-2492.9200000000128</v>
      </c>
      <c r="F131" s="34"/>
      <c r="G131" s="34"/>
      <c r="H131" s="34"/>
      <c r="I131" s="25">
        <v>0</v>
      </c>
      <c r="J131" s="14">
        <v>0</v>
      </c>
      <c r="K131" s="13">
        <v>2492.92</v>
      </c>
      <c r="L131" s="14">
        <v>0</v>
      </c>
    </row>
    <row r="132" spans="1:12" x14ac:dyDescent="0.25">
      <c r="A132" s="12" t="s">
        <v>141</v>
      </c>
      <c r="B132" s="13">
        <v>64633.86</v>
      </c>
      <c r="C132" s="13">
        <v>131125</v>
      </c>
      <c r="D132" s="13">
        <v>100081.55</v>
      </c>
      <c r="E132" s="13">
        <f t="shared" si="18"/>
        <v>-31043.449999999997</v>
      </c>
      <c r="F132" s="34"/>
      <c r="G132" s="34"/>
      <c r="H132" s="34"/>
      <c r="I132" s="25">
        <v>0</v>
      </c>
      <c r="J132" s="14">
        <v>0</v>
      </c>
      <c r="K132" s="13">
        <v>31043.45</v>
      </c>
      <c r="L132" s="14">
        <v>0</v>
      </c>
    </row>
    <row r="133" spans="1:12" x14ac:dyDescent="0.25">
      <c r="A133" s="12" t="s">
        <v>187</v>
      </c>
      <c r="B133" s="14">
        <v>0</v>
      </c>
      <c r="C133" s="13">
        <v>600</v>
      </c>
      <c r="D133" s="14">
        <v>0</v>
      </c>
      <c r="E133" s="13">
        <f t="shared" si="18"/>
        <v>-600</v>
      </c>
      <c r="F133" s="34"/>
      <c r="G133" s="34"/>
      <c r="H133" s="34"/>
      <c r="I133" s="25">
        <v>0</v>
      </c>
      <c r="J133" s="14">
        <v>0</v>
      </c>
      <c r="K133" s="13">
        <v>600</v>
      </c>
      <c r="L133" s="14">
        <v>0</v>
      </c>
    </row>
    <row r="134" spans="1:12" x14ac:dyDescent="0.25">
      <c r="A134" s="12" t="s">
        <v>143</v>
      </c>
      <c r="B134" s="13">
        <v>33676.17</v>
      </c>
      <c r="C134" s="13">
        <v>36500</v>
      </c>
      <c r="D134" s="13">
        <v>22377.5</v>
      </c>
      <c r="E134" s="13">
        <f t="shared" si="18"/>
        <v>-14122.5</v>
      </c>
      <c r="F134" s="34"/>
      <c r="G134" s="34"/>
      <c r="H134" s="34"/>
      <c r="I134" s="25">
        <v>0</v>
      </c>
      <c r="J134" s="14">
        <v>0</v>
      </c>
      <c r="K134" s="13">
        <v>14122.5</v>
      </c>
      <c r="L134" s="14">
        <v>0</v>
      </c>
    </row>
    <row r="135" spans="1:12" x14ac:dyDescent="0.25">
      <c r="A135" s="12" t="s">
        <v>144</v>
      </c>
      <c r="B135" s="13">
        <v>27692</v>
      </c>
      <c r="C135" s="13">
        <v>10000</v>
      </c>
      <c r="D135" s="13">
        <v>542</v>
      </c>
      <c r="E135" s="13">
        <f t="shared" si="18"/>
        <v>-9458</v>
      </c>
      <c r="F135" s="34"/>
      <c r="G135" s="34"/>
      <c r="H135" s="34"/>
      <c r="I135" s="25">
        <v>0</v>
      </c>
      <c r="J135" s="14">
        <v>0</v>
      </c>
      <c r="K135" s="13">
        <v>9458</v>
      </c>
      <c r="L135" s="14">
        <v>0</v>
      </c>
    </row>
    <row r="136" spans="1:12" x14ac:dyDescent="0.25">
      <c r="A136" s="12" t="s">
        <v>188</v>
      </c>
      <c r="B136" s="13">
        <v>4950.0200000000004</v>
      </c>
      <c r="C136" s="13">
        <v>7650</v>
      </c>
      <c r="D136" s="13">
        <v>1069.18</v>
      </c>
      <c r="E136" s="13">
        <f t="shared" si="18"/>
        <v>-6580.82</v>
      </c>
      <c r="F136" s="34"/>
      <c r="G136" s="34"/>
      <c r="H136" s="34"/>
      <c r="I136" s="25">
        <v>0</v>
      </c>
      <c r="J136" s="14">
        <v>0</v>
      </c>
      <c r="K136" s="13">
        <v>6580.82</v>
      </c>
      <c r="L136" s="14">
        <v>0</v>
      </c>
    </row>
    <row r="137" spans="1:12" x14ac:dyDescent="0.25">
      <c r="A137" s="12" t="s">
        <v>189</v>
      </c>
      <c r="B137" s="14">
        <v>0</v>
      </c>
      <c r="C137" s="13">
        <v>1550</v>
      </c>
      <c r="D137" s="13">
        <v>2000</v>
      </c>
      <c r="E137" s="13">
        <f t="shared" si="18"/>
        <v>450</v>
      </c>
      <c r="F137" s="34"/>
      <c r="G137" s="34"/>
      <c r="H137" s="34"/>
      <c r="I137" s="25">
        <v>0</v>
      </c>
      <c r="J137" s="14">
        <v>0</v>
      </c>
      <c r="K137" s="13">
        <v>-450</v>
      </c>
      <c r="L137" s="14">
        <v>0</v>
      </c>
    </row>
    <row r="138" spans="1:12" x14ac:dyDescent="0.25">
      <c r="A138" s="12" t="s">
        <v>147</v>
      </c>
      <c r="B138" s="13">
        <v>0.82</v>
      </c>
      <c r="C138" s="14">
        <v>0</v>
      </c>
      <c r="D138" s="13">
        <v>0.87</v>
      </c>
      <c r="E138" s="13">
        <f t="shared" si="18"/>
        <v>0.87</v>
      </c>
      <c r="F138" s="34"/>
      <c r="G138" s="34"/>
      <c r="H138" s="34"/>
      <c r="I138" s="25">
        <v>0</v>
      </c>
      <c r="J138" s="14">
        <v>0</v>
      </c>
      <c r="K138" s="13">
        <v>-0.87</v>
      </c>
      <c r="L138" s="14">
        <v>0</v>
      </c>
    </row>
    <row r="139" spans="1:12" x14ac:dyDescent="0.25">
      <c r="A139" s="12" t="s">
        <v>148</v>
      </c>
      <c r="B139" s="14">
        <v>0</v>
      </c>
      <c r="C139" s="13">
        <v>54000</v>
      </c>
      <c r="D139" s="14">
        <v>0</v>
      </c>
      <c r="E139" s="13">
        <f t="shared" si="18"/>
        <v>-54000</v>
      </c>
      <c r="F139" s="34"/>
      <c r="G139" s="34"/>
      <c r="H139" s="34"/>
      <c r="I139" s="25">
        <v>0</v>
      </c>
      <c r="J139" s="14">
        <v>0</v>
      </c>
      <c r="K139" s="13">
        <v>54000</v>
      </c>
      <c r="L139" s="14">
        <v>0</v>
      </c>
    </row>
    <row r="140" spans="1:12" x14ac:dyDescent="0.25">
      <c r="A140" s="32" t="s">
        <v>149</v>
      </c>
      <c r="B140" s="33">
        <f>SUM(B118:B139)</f>
        <v>957715.66999999993</v>
      </c>
      <c r="C140" s="33">
        <f t="shared" ref="C140:L140" si="19">SUM(C118:C139)</f>
        <v>1351135</v>
      </c>
      <c r="D140" s="33">
        <f t="shared" si="19"/>
        <v>1024530.05</v>
      </c>
      <c r="E140" s="33">
        <f t="shared" si="19"/>
        <v>-326604.95</v>
      </c>
      <c r="F140" s="34"/>
      <c r="G140" s="34"/>
      <c r="H140" s="34"/>
      <c r="I140" s="42">
        <f t="shared" si="19"/>
        <v>0</v>
      </c>
      <c r="J140" s="33">
        <f t="shared" si="19"/>
        <v>0</v>
      </c>
      <c r="K140" s="33">
        <f t="shared" si="19"/>
        <v>326604.95</v>
      </c>
      <c r="L140" s="33">
        <f t="shared" si="19"/>
        <v>0</v>
      </c>
    </row>
    <row r="141" spans="1:12" x14ac:dyDescent="0.25">
      <c r="A141" s="37" t="s">
        <v>150</v>
      </c>
      <c r="B141" s="38">
        <f>SUM(B69,B101,B105,B108,B117,B140)</f>
        <v>18043283.049999997</v>
      </c>
      <c r="C141" s="38">
        <f>SUM(C69,C101,C105,C108,C117,C140)</f>
        <v>21376885</v>
      </c>
      <c r="D141" s="38">
        <f>SUM(D69,D101,D105,D108,D117,D140)</f>
        <v>19113226.580000002</v>
      </c>
      <c r="E141" s="38">
        <f>SUM(E69,E101,E105,E108,E117,E140)</f>
        <v>-2263658.4200000004</v>
      </c>
      <c r="F141" s="34"/>
      <c r="G141" s="34"/>
      <c r="H141" s="34"/>
      <c r="I141" s="43">
        <f>SUM(I69,I101,I105,I108,I117,I140)</f>
        <v>0</v>
      </c>
      <c r="J141" s="38">
        <f>SUM(J69,J101,J105,J108,J117,J140)</f>
        <v>0</v>
      </c>
      <c r="K141" s="38">
        <f>SUM(K69,K101,K105,K108,K117,K140)</f>
        <v>2310333.06</v>
      </c>
      <c r="L141" s="38">
        <f>SUM(L69,L101,L105,L108,L117,L140)</f>
        <v>0</v>
      </c>
    </row>
    <row r="142" spans="1:12" x14ac:dyDescent="0.25">
      <c r="A142" s="39" t="s">
        <v>151</v>
      </c>
      <c r="B142" s="40">
        <f>SUM(B60,B141)</f>
        <v>-2258520.7600000054</v>
      </c>
      <c r="C142" s="40">
        <f>SUM(C60,C141)</f>
        <v>1500150</v>
      </c>
      <c r="D142" s="40">
        <f>SUM(D60,D141)</f>
        <v>-933749.49999999627</v>
      </c>
      <c r="E142" s="40">
        <f>SUM(E60,E141)</f>
        <v>-2433899.5</v>
      </c>
      <c r="F142" s="35"/>
      <c r="G142" s="35"/>
      <c r="H142" s="35"/>
      <c r="I142" s="44">
        <f>SUM(I60,I141)</f>
        <v>0</v>
      </c>
      <c r="J142" s="40">
        <f>SUM(J60,J141)</f>
        <v>0</v>
      </c>
      <c r="K142" s="40">
        <f>SUM(K60,K141)</f>
        <v>2480574.14</v>
      </c>
      <c r="L142" s="40">
        <f>SUM(L60,L141)</f>
        <v>0</v>
      </c>
    </row>
    <row r="143" spans="1:12" x14ac:dyDescent="0.25">
      <c r="A143" s="12" t="s">
        <v>190</v>
      </c>
      <c r="B143" s="14">
        <v>0</v>
      </c>
      <c r="C143" s="14">
        <v>0</v>
      </c>
      <c r="D143" s="13">
        <v>-195228.78</v>
      </c>
      <c r="E143" s="13">
        <v>-195228.78</v>
      </c>
      <c r="F143" s="34"/>
      <c r="G143" s="34"/>
      <c r="H143" s="34"/>
      <c r="I143" s="25">
        <v>0</v>
      </c>
      <c r="J143" s="14">
        <v>0</v>
      </c>
      <c r="K143" s="13">
        <v>195228.78</v>
      </c>
      <c r="L143" s="14">
        <v>0</v>
      </c>
    </row>
    <row r="144" spans="1:12" x14ac:dyDescent="0.25">
      <c r="A144" s="15" t="s">
        <v>153</v>
      </c>
      <c r="B144" s="17">
        <v>0</v>
      </c>
      <c r="C144" s="17">
        <v>0</v>
      </c>
      <c r="D144" s="16">
        <v>-195228.78</v>
      </c>
      <c r="E144" s="16">
        <v>-195228.78</v>
      </c>
      <c r="F144" s="34"/>
      <c r="G144" s="34"/>
      <c r="H144" s="34"/>
      <c r="I144" s="26">
        <v>0</v>
      </c>
      <c r="J144" s="17">
        <v>0</v>
      </c>
      <c r="K144" s="16">
        <v>195228.78</v>
      </c>
      <c r="L144" s="17">
        <v>0</v>
      </c>
    </row>
    <row r="145" spans="1:12" x14ac:dyDescent="0.25">
      <c r="A145" s="20" t="s">
        <v>154</v>
      </c>
      <c r="B145" s="21">
        <f>SUM(B144)</f>
        <v>0</v>
      </c>
      <c r="C145" s="21">
        <f>SUM(C144)</f>
        <v>0</v>
      </c>
      <c r="D145" s="21">
        <f>SUM(D144)</f>
        <v>-195228.78</v>
      </c>
      <c r="E145" s="21">
        <f>SUM(E144)</f>
        <v>-195228.78</v>
      </c>
      <c r="F145" s="34"/>
      <c r="G145" s="34"/>
      <c r="H145" s="34"/>
      <c r="I145" s="28">
        <f>SUM(I144)</f>
        <v>0</v>
      </c>
      <c r="J145" s="21">
        <f>SUM(J144)</f>
        <v>0</v>
      </c>
      <c r="K145" s="21">
        <f>SUM(K144)</f>
        <v>195228.78</v>
      </c>
      <c r="L145" s="21">
        <f>SUM(L144)</f>
        <v>0</v>
      </c>
    </row>
    <row r="146" spans="1:12" x14ac:dyDescent="0.25">
      <c r="A146" s="39" t="s">
        <v>155</v>
      </c>
      <c r="B146" s="40">
        <f>SUM(B142,B145)</f>
        <v>-2258520.7600000054</v>
      </c>
      <c r="C146" s="40">
        <f>SUM(C142,C145)</f>
        <v>1500150</v>
      </c>
      <c r="D146" s="40">
        <f>SUM(D142,D145)</f>
        <v>-1128978.2799999963</v>
      </c>
      <c r="E146" s="40">
        <f t="shared" ref="E146:L146" si="20">SUM(E142,E145)</f>
        <v>-2629128.2799999998</v>
      </c>
      <c r="F146" s="35"/>
      <c r="G146" s="35"/>
      <c r="H146" s="35"/>
      <c r="I146" s="44">
        <f t="shared" si="20"/>
        <v>0</v>
      </c>
      <c r="J146" s="40">
        <f t="shared" si="20"/>
        <v>0</v>
      </c>
      <c r="K146" s="40">
        <f t="shared" si="20"/>
        <v>2675802.92</v>
      </c>
      <c r="L146" s="40">
        <f t="shared" si="20"/>
        <v>0</v>
      </c>
    </row>
  </sheetData>
  <sheetProtection algorithmName="SHA-512" hashValue="bFkruwgB4tibKTjoKnRkn3lAcngMWLtY+3N4zC5Lo1E+YhzCds4Q9XAx9ApWL7CbBRbT9Yc5qxvFI0Hsxi7UQQ==" saltValue="i45SvxCR1DHAx87k95IgGw==" spinCount="100000" sheet="1" formatCells="0" formatColumns="0" formatRows="0" insertColumns="0" insertRows="0" insertHyperlinks="0" deleteColumns="0" deleteRows="0" sort="0" autoFilter="0" pivotTables="0"/>
  <pageMargins left="0.51181102362204722" right="0.51181102362204722" top="0.78740157480314965" bottom="0.39370078740157483" header="0.31496062992125984" footer="0.31496062992125984"/>
  <pageSetup paperSize="9" scale="55" fitToHeight="5" orientation="landscape" r:id="rId1"/>
  <headerFooter differentFirst="1">
    <firstHeader xml:space="preserve">&amp;L&amp;"Arial,Fett"&amp;12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/>
  </sheetViews>
  <sheetFormatPr baseColWidth="10" defaultRowHeight="15" x14ac:dyDescent="0.25"/>
  <cols>
    <col min="2" max="2" width="48.5703125" customWidth="1"/>
    <col min="3" max="3" width="14" bestFit="1" customWidth="1"/>
    <col min="4" max="4" width="14.85546875" bestFit="1" customWidth="1"/>
    <col min="5" max="5" width="14" bestFit="1" customWidth="1"/>
    <col min="6" max="6" width="16.42578125" bestFit="1" customWidth="1"/>
    <col min="7" max="7" width="15.140625" bestFit="1" customWidth="1"/>
    <col min="8" max="8" width="15.5703125" bestFit="1" customWidth="1"/>
    <col min="9" max="9" width="15" bestFit="1" customWidth="1"/>
    <col min="10" max="10" width="14.7109375" bestFit="1" customWidth="1"/>
  </cols>
  <sheetData>
    <row r="1" spans="1:10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2" t="s">
        <v>3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2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2" t="s">
        <v>4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" t="s">
        <v>5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2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</row>
    <row r="12" spans="1:10" x14ac:dyDescent="0.25">
      <c r="A12" s="1"/>
      <c r="B12" s="5" t="s">
        <v>15</v>
      </c>
      <c r="C12" s="6">
        <v>-8243.5</v>
      </c>
      <c r="D12" s="6">
        <v>-8250</v>
      </c>
      <c r="E12" s="6">
        <v>-8212.35</v>
      </c>
      <c r="F12" s="6">
        <v>37.65</v>
      </c>
      <c r="G12" s="6">
        <v>0</v>
      </c>
      <c r="H12" s="7">
        <v>0</v>
      </c>
      <c r="I12" s="6">
        <v>-37.65</v>
      </c>
      <c r="J12" s="7">
        <v>0</v>
      </c>
    </row>
    <row r="13" spans="1:10" x14ac:dyDescent="0.25">
      <c r="A13" s="1"/>
      <c r="B13" s="5" t="s">
        <v>16</v>
      </c>
      <c r="C13" s="6">
        <v>-1118155.04</v>
      </c>
      <c r="D13" s="6">
        <v>-1122500</v>
      </c>
      <c r="E13" s="6">
        <v>-1158103.77</v>
      </c>
      <c r="F13" s="6">
        <v>-35603.769999999997</v>
      </c>
      <c r="G13" s="6">
        <v>0</v>
      </c>
      <c r="H13" s="7">
        <v>0</v>
      </c>
      <c r="I13" s="6">
        <v>35603.769999999997</v>
      </c>
      <c r="J13" s="7">
        <v>0</v>
      </c>
    </row>
    <row r="14" spans="1:10" x14ac:dyDescent="0.25">
      <c r="A14" s="1"/>
      <c r="B14" s="5" t="s">
        <v>17</v>
      </c>
      <c r="C14" s="6">
        <v>-1379550.36</v>
      </c>
      <c r="D14" s="6">
        <v>-1136250</v>
      </c>
      <c r="E14" s="6">
        <v>-1098140.1100000001</v>
      </c>
      <c r="F14" s="6">
        <v>38109.89</v>
      </c>
      <c r="G14" s="6">
        <v>0</v>
      </c>
      <c r="H14" s="7">
        <v>0</v>
      </c>
      <c r="I14" s="6">
        <v>-38109.89</v>
      </c>
      <c r="J14" s="7">
        <v>0</v>
      </c>
    </row>
    <row r="15" spans="1:10" x14ac:dyDescent="0.25">
      <c r="A15" s="1"/>
      <c r="B15" s="5" t="s">
        <v>18</v>
      </c>
      <c r="C15" s="6">
        <v>-7157257.2199999997</v>
      </c>
      <c r="D15" s="6">
        <v>-6488050</v>
      </c>
      <c r="E15" s="6">
        <v>-6629725.6299999999</v>
      </c>
      <c r="F15" s="6">
        <v>-141675.63</v>
      </c>
      <c r="G15" s="6">
        <v>0</v>
      </c>
      <c r="H15" s="7">
        <v>0</v>
      </c>
      <c r="I15" s="6">
        <v>141675.63</v>
      </c>
      <c r="J15" s="7">
        <v>0</v>
      </c>
    </row>
    <row r="16" spans="1:10" x14ac:dyDescent="0.25">
      <c r="A16" s="1"/>
      <c r="B16" s="5" t="s">
        <v>19</v>
      </c>
      <c r="C16" s="6">
        <v>-164187.62</v>
      </c>
      <c r="D16" s="6">
        <v>-161350</v>
      </c>
      <c r="E16" s="6">
        <v>-178019.61</v>
      </c>
      <c r="F16" s="6">
        <v>-16669.61</v>
      </c>
      <c r="G16" s="6">
        <v>0</v>
      </c>
      <c r="H16" s="7">
        <v>0</v>
      </c>
      <c r="I16" s="6">
        <v>16669.61</v>
      </c>
      <c r="J16" s="7">
        <v>0</v>
      </c>
    </row>
    <row r="17" spans="1:10" x14ac:dyDescent="0.25">
      <c r="A17" s="1"/>
      <c r="B17" s="5" t="s">
        <v>20</v>
      </c>
      <c r="C17" s="6">
        <v>-52848</v>
      </c>
      <c r="D17" s="6">
        <v>-55000</v>
      </c>
      <c r="E17" s="6">
        <v>-53648</v>
      </c>
      <c r="F17" s="6">
        <v>1352</v>
      </c>
      <c r="G17" s="6">
        <v>0</v>
      </c>
      <c r="H17" s="7">
        <v>0</v>
      </c>
      <c r="I17" s="6">
        <v>-1352</v>
      </c>
      <c r="J17" s="7">
        <v>0</v>
      </c>
    </row>
    <row r="18" spans="1:10" x14ac:dyDescent="0.25">
      <c r="A18" s="1"/>
      <c r="B18" s="5" t="s">
        <v>21</v>
      </c>
      <c r="C18" s="6">
        <v>-559</v>
      </c>
      <c r="D18" s="6">
        <v>-550</v>
      </c>
      <c r="E18" s="6">
        <v>-550</v>
      </c>
      <c r="F18" s="6">
        <v>0</v>
      </c>
      <c r="G18" s="6">
        <v>0</v>
      </c>
      <c r="H18" s="7">
        <v>0</v>
      </c>
      <c r="I18" s="6">
        <v>0</v>
      </c>
      <c r="J18" s="7">
        <v>0</v>
      </c>
    </row>
    <row r="19" spans="1:10" x14ac:dyDescent="0.25">
      <c r="A19" s="1"/>
      <c r="B19" s="5" t="s">
        <v>22</v>
      </c>
      <c r="C19" s="6">
        <v>-524838</v>
      </c>
      <c r="D19" s="6">
        <v>-484050</v>
      </c>
      <c r="E19" s="6">
        <v>-479931</v>
      </c>
      <c r="F19" s="6">
        <v>4119</v>
      </c>
      <c r="G19" s="6">
        <v>0</v>
      </c>
      <c r="H19" s="7">
        <v>0</v>
      </c>
      <c r="I19" s="6">
        <v>-4119</v>
      </c>
      <c r="J19" s="7">
        <v>0</v>
      </c>
    </row>
    <row r="20" spans="1:10" x14ac:dyDescent="0.25">
      <c r="A20" s="1"/>
      <c r="B20" s="5" t="s">
        <v>23</v>
      </c>
      <c r="C20" s="7">
        <v>0</v>
      </c>
      <c r="D20" s="7">
        <v>0</v>
      </c>
      <c r="E20" s="6">
        <v>-289109.7</v>
      </c>
      <c r="F20" s="6">
        <v>-289109.7</v>
      </c>
      <c r="G20" s="6">
        <v>0</v>
      </c>
      <c r="H20" s="7">
        <v>0</v>
      </c>
      <c r="I20" s="6">
        <v>289109.7</v>
      </c>
      <c r="J20" s="7">
        <v>0</v>
      </c>
    </row>
    <row r="21" spans="1:10" x14ac:dyDescent="0.25">
      <c r="A21" s="1"/>
      <c r="B21" s="5" t="s">
        <v>24</v>
      </c>
      <c r="C21" s="6">
        <v>-10405638.74</v>
      </c>
      <c r="D21" s="6">
        <v>-9456000</v>
      </c>
      <c r="E21" s="6">
        <v>-9895440.1699999999</v>
      </c>
      <c r="F21" s="6">
        <v>-439440.17</v>
      </c>
      <c r="G21" s="6">
        <v>0</v>
      </c>
      <c r="H21" s="7">
        <v>0</v>
      </c>
      <c r="I21" s="6">
        <v>439440.17</v>
      </c>
      <c r="J21" s="7">
        <v>0</v>
      </c>
    </row>
    <row r="22" spans="1:10" x14ac:dyDescent="0.25">
      <c r="A22" s="1"/>
      <c r="B22" s="5" t="s">
        <v>25</v>
      </c>
      <c r="C22" s="6">
        <v>-5259582.8</v>
      </c>
      <c r="D22" s="6">
        <v>-5225800</v>
      </c>
      <c r="E22" s="6">
        <v>-5584115.0999999996</v>
      </c>
      <c r="F22" s="6">
        <v>-358315.1</v>
      </c>
      <c r="G22" s="6">
        <v>0</v>
      </c>
      <c r="H22" s="7">
        <v>0</v>
      </c>
      <c r="I22" s="6">
        <v>358315.1</v>
      </c>
      <c r="J22" s="7">
        <v>0</v>
      </c>
    </row>
    <row r="23" spans="1:10" x14ac:dyDescent="0.25">
      <c r="A23" s="1"/>
      <c r="B23" s="5" t="s">
        <v>26</v>
      </c>
      <c r="C23" s="7">
        <v>0</v>
      </c>
      <c r="D23" s="6">
        <v>-135600</v>
      </c>
      <c r="E23" s="6">
        <v>-190027.19</v>
      </c>
      <c r="F23" s="6">
        <v>-54427.19</v>
      </c>
      <c r="G23" s="6">
        <v>0</v>
      </c>
      <c r="H23" s="7">
        <v>0</v>
      </c>
      <c r="I23" s="6">
        <v>54427.19</v>
      </c>
      <c r="J23" s="7">
        <v>0</v>
      </c>
    </row>
    <row r="24" spans="1:10" x14ac:dyDescent="0.25">
      <c r="A24" s="1"/>
      <c r="B24" s="5" t="s">
        <v>27</v>
      </c>
      <c r="C24" s="6">
        <v>-1922775.78</v>
      </c>
      <c r="D24" s="6">
        <v>-1894855</v>
      </c>
      <c r="E24" s="6">
        <v>-1814357.18</v>
      </c>
      <c r="F24" s="6">
        <v>80497.820000000007</v>
      </c>
      <c r="G24" s="6">
        <v>0</v>
      </c>
      <c r="H24" s="7">
        <v>0</v>
      </c>
      <c r="I24" s="6">
        <v>-80497.820000000007</v>
      </c>
      <c r="J24" s="7">
        <v>0</v>
      </c>
    </row>
    <row r="25" spans="1:10" x14ac:dyDescent="0.25">
      <c r="A25" s="1"/>
      <c r="B25" s="5" t="s">
        <v>28</v>
      </c>
      <c r="C25" s="6">
        <v>-129320.8</v>
      </c>
      <c r="D25" s="6">
        <v>-136200</v>
      </c>
      <c r="E25" s="6">
        <v>-145723.23000000001</v>
      </c>
      <c r="F25" s="6">
        <v>-9523.23</v>
      </c>
      <c r="G25" s="6">
        <v>0</v>
      </c>
      <c r="H25" s="7">
        <v>0</v>
      </c>
      <c r="I25" s="6">
        <v>9523.23</v>
      </c>
      <c r="J25" s="7">
        <v>0</v>
      </c>
    </row>
    <row r="26" spans="1:10" x14ac:dyDescent="0.25">
      <c r="A26" s="1"/>
      <c r="B26" s="5" t="s">
        <v>29</v>
      </c>
      <c r="C26" s="6">
        <v>-5826.15</v>
      </c>
      <c r="D26" s="6">
        <v>-21500</v>
      </c>
      <c r="E26" s="6">
        <v>-20785.099999999999</v>
      </c>
      <c r="F26" s="6">
        <v>714.9</v>
      </c>
      <c r="G26" s="6">
        <v>0</v>
      </c>
      <c r="H26" s="7">
        <v>0</v>
      </c>
      <c r="I26" s="6">
        <v>-714.9</v>
      </c>
      <c r="J26" s="7">
        <v>0</v>
      </c>
    </row>
    <row r="27" spans="1:10" x14ac:dyDescent="0.25">
      <c r="A27" s="1"/>
      <c r="B27" s="5" t="s">
        <v>30</v>
      </c>
      <c r="C27" s="6">
        <v>-7317505.5300000003</v>
      </c>
      <c r="D27" s="6">
        <v>-7413955</v>
      </c>
      <c r="E27" s="6">
        <v>-7755007.7999999998</v>
      </c>
      <c r="F27" s="6">
        <v>-341052.8</v>
      </c>
      <c r="G27" s="6">
        <v>0</v>
      </c>
      <c r="H27" s="7">
        <v>0</v>
      </c>
      <c r="I27" s="6">
        <v>341052.8</v>
      </c>
      <c r="J27" s="7">
        <v>0</v>
      </c>
    </row>
    <row r="28" spans="1:10" x14ac:dyDescent="0.25">
      <c r="A28" s="1"/>
      <c r="B28" s="5" t="s">
        <v>31</v>
      </c>
      <c r="C28" s="7">
        <v>0</v>
      </c>
      <c r="D28" s="6">
        <v>-163350</v>
      </c>
      <c r="E28" s="7">
        <v>0</v>
      </c>
      <c r="F28" s="6">
        <v>163350</v>
      </c>
      <c r="G28" s="6">
        <v>0</v>
      </c>
      <c r="H28" s="7">
        <v>0</v>
      </c>
      <c r="I28" s="6">
        <v>-163350</v>
      </c>
      <c r="J28" s="7">
        <v>0</v>
      </c>
    </row>
    <row r="29" spans="1:10" x14ac:dyDescent="0.25">
      <c r="A29" s="1"/>
      <c r="B29" s="5" t="s">
        <v>32</v>
      </c>
      <c r="C29" s="7">
        <v>0</v>
      </c>
      <c r="D29" s="6">
        <v>-550</v>
      </c>
      <c r="E29" s="7">
        <v>0</v>
      </c>
      <c r="F29" s="6">
        <v>550</v>
      </c>
      <c r="G29" s="6">
        <v>0</v>
      </c>
      <c r="H29" s="7">
        <v>0</v>
      </c>
      <c r="I29" s="6">
        <v>-550</v>
      </c>
      <c r="J29" s="7">
        <v>0</v>
      </c>
    </row>
    <row r="30" spans="1:10" x14ac:dyDescent="0.25">
      <c r="A30" s="1"/>
      <c r="B30" s="5" t="s">
        <v>33</v>
      </c>
      <c r="C30" s="7">
        <v>0</v>
      </c>
      <c r="D30" s="6">
        <v>-2750</v>
      </c>
      <c r="E30" s="7">
        <v>0</v>
      </c>
      <c r="F30" s="6">
        <v>2750</v>
      </c>
      <c r="G30" s="6">
        <v>0</v>
      </c>
      <c r="H30" s="7">
        <v>0</v>
      </c>
      <c r="I30" s="6">
        <v>-2750</v>
      </c>
      <c r="J30" s="7">
        <v>0</v>
      </c>
    </row>
    <row r="31" spans="1:10" x14ac:dyDescent="0.25">
      <c r="A31" s="1"/>
      <c r="B31" s="5" t="s">
        <v>34</v>
      </c>
      <c r="C31" s="7">
        <v>0</v>
      </c>
      <c r="D31" s="6">
        <v>-118050</v>
      </c>
      <c r="E31" s="7">
        <v>0</v>
      </c>
      <c r="F31" s="6">
        <v>118050</v>
      </c>
      <c r="G31" s="6">
        <v>0</v>
      </c>
      <c r="H31" s="7">
        <v>0</v>
      </c>
      <c r="I31" s="6">
        <v>-118050</v>
      </c>
      <c r="J31" s="7">
        <v>0</v>
      </c>
    </row>
    <row r="32" spans="1:10" x14ac:dyDescent="0.25">
      <c r="A32" s="1"/>
      <c r="B32" s="5" t="s">
        <v>35</v>
      </c>
      <c r="C32" s="7">
        <v>0</v>
      </c>
      <c r="D32" s="6">
        <v>-850</v>
      </c>
      <c r="E32" s="7">
        <v>0</v>
      </c>
      <c r="F32" s="6">
        <v>850</v>
      </c>
      <c r="G32" s="6">
        <v>0</v>
      </c>
      <c r="H32" s="7">
        <v>0</v>
      </c>
      <c r="I32" s="6">
        <v>-850</v>
      </c>
      <c r="J32" s="7">
        <v>0</v>
      </c>
    </row>
    <row r="33" spans="1:10" x14ac:dyDescent="0.25">
      <c r="A33" s="1"/>
      <c r="B33" s="5" t="s">
        <v>36</v>
      </c>
      <c r="C33" s="7">
        <v>0</v>
      </c>
      <c r="D33" s="6">
        <v>-78650</v>
      </c>
      <c r="E33" s="7">
        <v>0</v>
      </c>
      <c r="F33" s="6">
        <v>78650</v>
      </c>
      <c r="G33" s="6">
        <v>0</v>
      </c>
      <c r="H33" s="7">
        <v>0</v>
      </c>
      <c r="I33" s="6">
        <v>-78650</v>
      </c>
      <c r="J33" s="7">
        <v>0</v>
      </c>
    </row>
    <row r="34" spans="1:10" x14ac:dyDescent="0.25">
      <c r="A34" s="1"/>
      <c r="B34" s="5" t="s">
        <v>37</v>
      </c>
      <c r="C34" s="7">
        <v>0</v>
      </c>
      <c r="D34" s="6">
        <v>-364200</v>
      </c>
      <c r="E34" s="7">
        <v>0</v>
      </c>
      <c r="F34" s="6">
        <v>364200</v>
      </c>
      <c r="G34" s="6">
        <v>0</v>
      </c>
      <c r="H34" s="7">
        <v>0</v>
      </c>
      <c r="I34" s="6">
        <v>-364200</v>
      </c>
      <c r="J34" s="7">
        <v>0</v>
      </c>
    </row>
    <row r="35" spans="1:10" x14ac:dyDescent="0.25">
      <c r="A35" s="1"/>
      <c r="B35" s="5" t="s">
        <v>38</v>
      </c>
      <c r="C35" s="6">
        <v>-97619.13</v>
      </c>
      <c r="D35" s="6">
        <v>-104150</v>
      </c>
      <c r="E35" s="6">
        <v>-90172.36</v>
      </c>
      <c r="F35" s="6">
        <v>13977.64</v>
      </c>
      <c r="G35" s="6">
        <v>0</v>
      </c>
      <c r="H35" s="7">
        <v>0</v>
      </c>
      <c r="I35" s="6">
        <v>-13977.64</v>
      </c>
      <c r="J35" s="7">
        <v>0</v>
      </c>
    </row>
    <row r="36" spans="1:10" x14ac:dyDescent="0.25">
      <c r="A36" s="1"/>
      <c r="B36" s="5" t="s">
        <v>39</v>
      </c>
      <c r="C36" s="6">
        <v>-605.04</v>
      </c>
      <c r="D36" s="7">
        <v>0</v>
      </c>
      <c r="E36" s="6">
        <v>-1300</v>
      </c>
      <c r="F36" s="6">
        <v>-1300</v>
      </c>
      <c r="G36" s="6">
        <v>0</v>
      </c>
      <c r="H36" s="7">
        <v>0</v>
      </c>
      <c r="I36" s="6">
        <v>1300</v>
      </c>
      <c r="J36" s="7">
        <v>0</v>
      </c>
    </row>
    <row r="37" spans="1:10" x14ac:dyDescent="0.25">
      <c r="A37" s="1"/>
      <c r="B37" s="5" t="s">
        <v>40</v>
      </c>
      <c r="C37" s="6">
        <v>-1996063.58</v>
      </c>
      <c r="D37" s="6">
        <v>-1880050</v>
      </c>
      <c r="E37" s="6">
        <v>-1786799.47</v>
      </c>
      <c r="F37" s="6">
        <v>93250.53</v>
      </c>
      <c r="G37" s="6">
        <v>0</v>
      </c>
      <c r="H37" s="7">
        <v>0</v>
      </c>
      <c r="I37" s="6">
        <v>-93250.53</v>
      </c>
      <c r="J37" s="7">
        <v>0</v>
      </c>
    </row>
    <row r="38" spans="1:10" x14ac:dyDescent="0.25">
      <c r="A38" s="1"/>
      <c r="B38" s="5" t="s">
        <v>41</v>
      </c>
      <c r="C38" s="7">
        <v>0</v>
      </c>
      <c r="D38" s="6">
        <v>-750</v>
      </c>
      <c r="E38" s="7">
        <v>0</v>
      </c>
      <c r="F38" s="6">
        <v>750</v>
      </c>
      <c r="G38" s="6">
        <v>0</v>
      </c>
      <c r="H38" s="7">
        <v>0</v>
      </c>
      <c r="I38" s="6">
        <v>-750</v>
      </c>
      <c r="J38" s="7">
        <v>0</v>
      </c>
    </row>
    <row r="39" spans="1:10" x14ac:dyDescent="0.25">
      <c r="A39" s="1"/>
      <c r="B39" s="5" t="s">
        <v>42</v>
      </c>
      <c r="C39" s="6">
        <v>-2094287.75</v>
      </c>
      <c r="D39" s="6">
        <v>-1984950</v>
      </c>
      <c r="E39" s="6">
        <v>-1878271.83</v>
      </c>
      <c r="F39" s="6">
        <v>106678.17</v>
      </c>
      <c r="G39" s="6">
        <v>0</v>
      </c>
      <c r="H39" s="7">
        <v>0</v>
      </c>
      <c r="I39" s="6">
        <v>-106678.17</v>
      </c>
      <c r="J39" s="7">
        <v>0</v>
      </c>
    </row>
    <row r="40" spans="1:10" x14ac:dyDescent="0.25">
      <c r="A40" s="1"/>
      <c r="B40" s="5" t="s">
        <v>43</v>
      </c>
      <c r="C40" s="6">
        <v>-133936.43</v>
      </c>
      <c r="D40" s="6">
        <v>-126475</v>
      </c>
      <c r="E40" s="6">
        <v>-121635.83</v>
      </c>
      <c r="F40" s="6">
        <v>4839.17</v>
      </c>
      <c r="G40" s="6">
        <v>0</v>
      </c>
      <c r="H40" s="7">
        <v>0</v>
      </c>
      <c r="I40" s="6">
        <v>-4839.17</v>
      </c>
      <c r="J40" s="7">
        <v>0</v>
      </c>
    </row>
    <row r="41" spans="1:10" x14ac:dyDescent="0.25">
      <c r="A41" s="1"/>
      <c r="B41" s="5" t="s">
        <v>44</v>
      </c>
      <c r="C41" s="6">
        <v>-11360.63</v>
      </c>
      <c r="D41" s="6">
        <v>-11250</v>
      </c>
      <c r="E41" s="6">
        <v>-11500.63</v>
      </c>
      <c r="F41" s="6">
        <v>-250.63</v>
      </c>
      <c r="G41" s="6">
        <v>0</v>
      </c>
      <c r="H41" s="7">
        <v>0</v>
      </c>
      <c r="I41" s="6">
        <v>250.63</v>
      </c>
      <c r="J41" s="7">
        <v>0</v>
      </c>
    </row>
    <row r="42" spans="1:10" x14ac:dyDescent="0.25">
      <c r="A42" s="1"/>
      <c r="B42" s="5" t="s">
        <v>45</v>
      </c>
      <c r="C42" s="6">
        <v>-150</v>
      </c>
      <c r="D42" s="7">
        <v>0</v>
      </c>
      <c r="E42" s="6">
        <v>-150</v>
      </c>
      <c r="F42" s="6">
        <v>-150</v>
      </c>
      <c r="G42" s="6">
        <v>0</v>
      </c>
      <c r="H42" s="7">
        <v>0</v>
      </c>
      <c r="I42" s="6">
        <v>150</v>
      </c>
      <c r="J42" s="7">
        <v>0</v>
      </c>
    </row>
    <row r="43" spans="1:10" x14ac:dyDescent="0.25">
      <c r="A43" s="1"/>
      <c r="B43" s="5" t="s">
        <v>46</v>
      </c>
      <c r="C43" s="6">
        <v>-244.93</v>
      </c>
      <c r="D43" s="6">
        <v>-30150</v>
      </c>
      <c r="E43" s="7">
        <v>0</v>
      </c>
      <c r="F43" s="6">
        <v>30150</v>
      </c>
      <c r="G43" s="6">
        <v>0</v>
      </c>
      <c r="H43" s="7">
        <v>0</v>
      </c>
      <c r="I43" s="6">
        <v>-30150</v>
      </c>
      <c r="J43" s="7">
        <v>0</v>
      </c>
    </row>
    <row r="44" spans="1:10" x14ac:dyDescent="0.25">
      <c r="A44" s="1"/>
      <c r="B44" s="5" t="s">
        <v>47</v>
      </c>
      <c r="C44" s="6">
        <v>5074.67</v>
      </c>
      <c r="D44" s="6">
        <v>-10000</v>
      </c>
      <c r="E44" s="6">
        <v>-7170.13</v>
      </c>
      <c r="F44" s="6">
        <v>2829.87</v>
      </c>
      <c r="G44" s="6">
        <v>0</v>
      </c>
      <c r="H44" s="7">
        <v>0</v>
      </c>
      <c r="I44" s="6">
        <v>-2829.87</v>
      </c>
      <c r="J44" s="7">
        <v>0</v>
      </c>
    </row>
    <row r="45" spans="1:10" x14ac:dyDescent="0.25">
      <c r="A45" s="1"/>
      <c r="B45" s="5" t="s">
        <v>48</v>
      </c>
      <c r="C45" s="6">
        <v>-140617.32</v>
      </c>
      <c r="D45" s="6">
        <v>-177875</v>
      </c>
      <c r="E45" s="6">
        <v>-140456.59</v>
      </c>
      <c r="F45" s="6">
        <v>37418.410000000003</v>
      </c>
      <c r="G45" s="6">
        <v>0</v>
      </c>
      <c r="H45" s="7">
        <v>0</v>
      </c>
      <c r="I45" s="6">
        <v>-37418.410000000003</v>
      </c>
      <c r="J45" s="7">
        <v>0</v>
      </c>
    </row>
    <row r="46" spans="1:10" x14ac:dyDescent="0.25">
      <c r="A46" s="1"/>
      <c r="B46" s="5" t="s">
        <v>49</v>
      </c>
      <c r="C46" s="6">
        <v>-5686.51</v>
      </c>
      <c r="D46" s="7">
        <v>0</v>
      </c>
      <c r="E46" s="6">
        <v>-1085.21</v>
      </c>
      <c r="F46" s="6">
        <v>-1085.21</v>
      </c>
      <c r="G46" s="6">
        <v>0</v>
      </c>
      <c r="H46" s="7">
        <v>0</v>
      </c>
      <c r="I46" s="6">
        <v>1085.21</v>
      </c>
      <c r="J46" s="7">
        <v>0</v>
      </c>
    </row>
    <row r="47" spans="1:10" x14ac:dyDescent="0.25">
      <c r="A47" s="1"/>
      <c r="B47" s="5" t="s">
        <v>50</v>
      </c>
      <c r="C47" s="6">
        <v>-37380.86</v>
      </c>
      <c r="D47" s="6">
        <v>-107875</v>
      </c>
      <c r="E47" s="6">
        <v>-107511.24</v>
      </c>
      <c r="F47" s="6">
        <v>363.76</v>
      </c>
      <c r="G47" s="6">
        <v>0</v>
      </c>
      <c r="H47" s="7">
        <v>0</v>
      </c>
      <c r="I47" s="6">
        <v>-363.76</v>
      </c>
      <c r="J47" s="7">
        <v>0</v>
      </c>
    </row>
    <row r="48" spans="1:10" x14ac:dyDescent="0.25">
      <c r="A48" s="1"/>
      <c r="B48" s="5" t="s">
        <v>51</v>
      </c>
      <c r="C48" s="7">
        <v>0</v>
      </c>
      <c r="D48" s="6">
        <v>-78960</v>
      </c>
      <c r="E48" s="7">
        <v>0</v>
      </c>
      <c r="F48" s="6">
        <v>78960</v>
      </c>
      <c r="G48" s="6">
        <v>0</v>
      </c>
      <c r="H48" s="7">
        <v>0</v>
      </c>
      <c r="I48" s="6">
        <v>-78960</v>
      </c>
      <c r="J48" s="7">
        <v>0</v>
      </c>
    </row>
    <row r="49" spans="1:10" x14ac:dyDescent="0.25">
      <c r="A49" s="1"/>
      <c r="B49" s="5" t="s">
        <v>52</v>
      </c>
      <c r="C49" s="7">
        <v>0</v>
      </c>
      <c r="D49" s="6">
        <v>-16100</v>
      </c>
      <c r="E49" s="7">
        <v>0</v>
      </c>
      <c r="F49" s="6">
        <v>16100</v>
      </c>
      <c r="G49" s="6">
        <v>0</v>
      </c>
      <c r="H49" s="7">
        <v>0</v>
      </c>
      <c r="I49" s="6">
        <v>-16100</v>
      </c>
      <c r="J49" s="7">
        <v>0</v>
      </c>
    </row>
    <row r="50" spans="1:10" x14ac:dyDescent="0.25">
      <c r="A50" s="1"/>
      <c r="B50" s="5" t="s">
        <v>53</v>
      </c>
      <c r="C50" s="7">
        <v>0</v>
      </c>
      <c r="D50" s="7">
        <v>0</v>
      </c>
      <c r="E50" s="6">
        <v>-20193.580000000002</v>
      </c>
      <c r="F50" s="6">
        <v>-20193.580000000002</v>
      </c>
      <c r="G50" s="6">
        <v>0</v>
      </c>
      <c r="H50" s="7">
        <v>0</v>
      </c>
      <c r="I50" s="6">
        <v>20193.580000000002</v>
      </c>
      <c r="J50" s="7">
        <v>0</v>
      </c>
    </row>
    <row r="51" spans="1:10" x14ac:dyDescent="0.25">
      <c r="A51" s="1"/>
      <c r="B51" s="5" t="s">
        <v>54</v>
      </c>
      <c r="C51" s="7">
        <v>0</v>
      </c>
      <c r="D51" s="6">
        <v>-3520</v>
      </c>
      <c r="E51" s="7">
        <v>0</v>
      </c>
      <c r="F51" s="6">
        <v>3520</v>
      </c>
      <c r="G51" s="6">
        <v>0</v>
      </c>
      <c r="H51" s="7">
        <v>0</v>
      </c>
      <c r="I51" s="6">
        <v>-3520</v>
      </c>
      <c r="J51" s="7">
        <v>0</v>
      </c>
    </row>
    <row r="52" spans="1:10" x14ac:dyDescent="0.25">
      <c r="A52" s="1"/>
      <c r="B52" s="5" t="s">
        <v>55</v>
      </c>
      <c r="C52" s="6">
        <v>-43067.37</v>
      </c>
      <c r="D52" s="6">
        <v>-206455</v>
      </c>
      <c r="E52" s="6">
        <v>-128790.03</v>
      </c>
      <c r="F52" s="6">
        <v>77664.97</v>
      </c>
      <c r="G52" s="6">
        <v>0</v>
      </c>
      <c r="H52" s="7">
        <v>0</v>
      </c>
      <c r="I52" s="6">
        <v>-77664.97</v>
      </c>
      <c r="J52" s="7">
        <v>0</v>
      </c>
    </row>
    <row r="53" spans="1:10" x14ac:dyDescent="0.25">
      <c r="A53" s="1"/>
      <c r="B53" s="5" t="s">
        <v>56</v>
      </c>
      <c r="C53" s="6">
        <v>-11.79</v>
      </c>
      <c r="D53" s="7">
        <v>0</v>
      </c>
      <c r="E53" s="7">
        <v>0</v>
      </c>
      <c r="F53" s="6">
        <v>0</v>
      </c>
      <c r="G53" s="6">
        <v>0</v>
      </c>
      <c r="H53" s="7">
        <v>0</v>
      </c>
      <c r="I53" s="6">
        <v>0</v>
      </c>
      <c r="J53" s="7">
        <v>0</v>
      </c>
    </row>
    <row r="54" spans="1:10" x14ac:dyDescent="0.25">
      <c r="A54" s="1"/>
      <c r="B54" s="5" t="s">
        <v>57</v>
      </c>
      <c r="C54" s="6">
        <v>-252.94</v>
      </c>
      <c r="D54" s="6">
        <v>-300</v>
      </c>
      <c r="E54" s="6">
        <v>-249.81</v>
      </c>
      <c r="F54" s="6">
        <v>50.19</v>
      </c>
      <c r="G54" s="6">
        <v>0</v>
      </c>
      <c r="H54" s="7">
        <v>0</v>
      </c>
      <c r="I54" s="6">
        <v>-50.19</v>
      </c>
      <c r="J54" s="7">
        <v>0</v>
      </c>
    </row>
    <row r="55" spans="1:10" x14ac:dyDescent="0.25">
      <c r="A55" s="1"/>
      <c r="B55" s="5" t="s">
        <v>58</v>
      </c>
      <c r="C55" s="6">
        <v>-264.73</v>
      </c>
      <c r="D55" s="6">
        <v>-300</v>
      </c>
      <c r="E55" s="6">
        <v>-249.81</v>
      </c>
      <c r="F55" s="6">
        <v>50.19</v>
      </c>
      <c r="G55" s="6">
        <v>0</v>
      </c>
      <c r="H55" s="7">
        <v>0</v>
      </c>
      <c r="I55" s="6">
        <v>-50.19</v>
      </c>
      <c r="J55" s="7">
        <v>0</v>
      </c>
    </row>
    <row r="56" spans="1:10" x14ac:dyDescent="0.25">
      <c r="A56" s="1"/>
      <c r="B56" s="5" t="s">
        <v>59</v>
      </c>
      <c r="C56" s="7">
        <v>0</v>
      </c>
      <c r="D56" s="6">
        <v>-12500</v>
      </c>
      <c r="E56" s="7">
        <v>0</v>
      </c>
      <c r="F56" s="6">
        <v>12500</v>
      </c>
      <c r="G56" s="6">
        <v>0</v>
      </c>
      <c r="H56" s="7">
        <v>0</v>
      </c>
      <c r="I56" s="6">
        <v>-12500</v>
      </c>
      <c r="J56" s="7">
        <v>0</v>
      </c>
    </row>
    <row r="57" spans="1:10" x14ac:dyDescent="0.25">
      <c r="A57" s="1"/>
      <c r="B57" s="5" t="s">
        <v>60</v>
      </c>
      <c r="C57" s="7">
        <v>0</v>
      </c>
      <c r="D57" s="6">
        <v>-12500</v>
      </c>
      <c r="E57" s="7">
        <v>0</v>
      </c>
      <c r="F57" s="6">
        <v>12500</v>
      </c>
      <c r="G57" s="6">
        <v>0</v>
      </c>
      <c r="H57" s="7">
        <v>0</v>
      </c>
      <c r="I57" s="6">
        <v>-12500</v>
      </c>
      <c r="J57" s="7">
        <v>0</v>
      </c>
    </row>
    <row r="58" spans="1:10" x14ac:dyDescent="0.25">
      <c r="A58" s="1"/>
      <c r="B58" s="5" t="s">
        <v>61</v>
      </c>
      <c r="C58" s="6">
        <v>-212706.92</v>
      </c>
      <c r="D58" s="6">
        <v>-212000</v>
      </c>
      <c r="E58" s="6">
        <v>-168695.26</v>
      </c>
      <c r="F58" s="6">
        <v>43304.74</v>
      </c>
      <c r="G58" s="6">
        <v>0</v>
      </c>
      <c r="H58" s="7">
        <v>0</v>
      </c>
      <c r="I58" s="6">
        <v>-43304.74</v>
      </c>
      <c r="J58" s="7">
        <v>0</v>
      </c>
    </row>
    <row r="59" spans="1:10" x14ac:dyDescent="0.25">
      <c r="A59" s="1"/>
      <c r="B59" s="5" t="s">
        <v>62</v>
      </c>
      <c r="C59" s="6">
        <v>-9789</v>
      </c>
      <c r="D59" s="6">
        <v>-7500</v>
      </c>
      <c r="E59" s="6">
        <v>-10577.5</v>
      </c>
      <c r="F59" s="6">
        <v>-3077.5</v>
      </c>
      <c r="G59" s="6">
        <v>0</v>
      </c>
      <c r="H59" s="7">
        <v>0</v>
      </c>
      <c r="I59" s="6">
        <v>3077.5</v>
      </c>
      <c r="J59" s="7">
        <v>0</v>
      </c>
    </row>
    <row r="60" spans="1:10" x14ac:dyDescent="0.25">
      <c r="A60" s="1"/>
      <c r="B60" s="5" t="s">
        <v>63</v>
      </c>
      <c r="C60" s="6">
        <v>-38266.67</v>
      </c>
      <c r="D60" s="6">
        <v>-20000</v>
      </c>
      <c r="E60" s="6">
        <v>-29160.53</v>
      </c>
      <c r="F60" s="6">
        <v>-9160.5300000000007</v>
      </c>
      <c r="G60" s="6">
        <v>0</v>
      </c>
      <c r="H60" s="7">
        <v>0</v>
      </c>
      <c r="I60" s="6">
        <v>9160.5300000000007</v>
      </c>
      <c r="J60" s="7">
        <v>0</v>
      </c>
    </row>
    <row r="61" spans="1:10" x14ac:dyDescent="0.25">
      <c r="A61" s="1"/>
      <c r="B61" s="5" t="s">
        <v>64</v>
      </c>
      <c r="C61" s="6">
        <v>-15982</v>
      </c>
      <c r="D61" s="6">
        <v>-12500</v>
      </c>
      <c r="E61" s="6">
        <v>-15312</v>
      </c>
      <c r="F61" s="6">
        <v>-2812</v>
      </c>
      <c r="G61" s="6">
        <v>0</v>
      </c>
      <c r="H61" s="7">
        <v>0</v>
      </c>
      <c r="I61" s="6">
        <v>2812</v>
      </c>
      <c r="J61" s="7">
        <v>0</v>
      </c>
    </row>
    <row r="62" spans="1:10" x14ac:dyDescent="0.25">
      <c r="A62" s="1"/>
      <c r="B62" s="5" t="s">
        <v>65</v>
      </c>
      <c r="C62" s="6">
        <v>-1060</v>
      </c>
      <c r="D62" s="6">
        <v>-500</v>
      </c>
      <c r="E62" s="6">
        <v>-970</v>
      </c>
      <c r="F62" s="6">
        <v>-470</v>
      </c>
      <c r="G62" s="6">
        <v>0</v>
      </c>
      <c r="H62" s="7">
        <v>0</v>
      </c>
      <c r="I62" s="6">
        <v>470</v>
      </c>
      <c r="J62" s="7">
        <v>0</v>
      </c>
    </row>
    <row r="63" spans="1:10" x14ac:dyDescent="0.25">
      <c r="A63" s="1"/>
      <c r="B63" s="5" t="s">
        <v>66</v>
      </c>
      <c r="C63" s="6">
        <v>-22616.5</v>
      </c>
      <c r="D63" s="6">
        <v>-8000</v>
      </c>
      <c r="E63" s="6">
        <v>-24043.25</v>
      </c>
      <c r="F63" s="6">
        <v>-16043.25</v>
      </c>
      <c r="G63" s="6">
        <v>0</v>
      </c>
      <c r="H63" s="7">
        <v>0</v>
      </c>
      <c r="I63" s="6">
        <v>16043.25</v>
      </c>
      <c r="J63" s="7">
        <v>0</v>
      </c>
    </row>
    <row r="64" spans="1:10" x14ac:dyDescent="0.25">
      <c r="A64" s="1"/>
      <c r="B64" s="5" t="s">
        <v>67</v>
      </c>
      <c r="C64" s="6">
        <v>-1.28</v>
      </c>
      <c r="D64" s="7">
        <v>0</v>
      </c>
      <c r="E64" s="6">
        <v>-1.31</v>
      </c>
      <c r="F64" s="6">
        <v>-1.31</v>
      </c>
      <c r="G64" s="6">
        <v>0</v>
      </c>
      <c r="H64" s="7">
        <v>0</v>
      </c>
      <c r="I64" s="6">
        <v>1.31</v>
      </c>
      <c r="J64" s="7">
        <v>0</v>
      </c>
    </row>
    <row r="65" spans="1:10" x14ac:dyDescent="0.25">
      <c r="A65" s="1"/>
      <c r="B65" s="5" t="s">
        <v>68</v>
      </c>
      <c r="C65" s="6">
        <v>-300422.37</v>
      </c>
      <c r="D65" s="6">
        <v>-260500</v>
      </c>
      <c r="E65" s="6">
        <v>-248759.85</v>
      </c>
      <c r="F65" s="6">
        <v>11740.15</v>
      </c>
      <c r="G65" s="6">
        <v>0</v>
      </c>
      <c r="H65" s="7">
        <v>0</v>
      </c>
      <c r="I65" s="6">
        <v>-11740.15</v>
      </c>
      <c r="J65" s="7">
        <v>0</v>
      </c>
    </row>
    <row r="66" spans="1:10" x14ac:dyDescent="0.25">
      <c r="A66" s="1"/>
      <c r="B66" s="8" t="s">
        <v>69</v>
      </c>
      <c r="C66" s="9">
        <v>-20301803.809999999</v>
      </c>
      <c r="D66" s="9">
        <v>-19876735</v>
      </c>
      <c r="E66" s="9">
        <v>-20046976.079999998</v>
      </c>
      <c r="F66" s="9">
        <v>-170241.08</v>
      </c>
      <c r="G66" s="9">
        <v>0</v>
      </c>
      <c r="H66" s="9">
        <v>0</v>
      </c>
      <c r="I66" s="9">
        <v>170241.08</v>
      </c>
      <c r="J66" s="9">
        <v>0</v>
      </c>
    </row>
    <row r="67" spans="1:10" x14ac:dyDescent="0.25">
      <c r="A67" s="1"/>
      <c r="B67" s="5" t="s">
        <v>70</v>
      </c>
      <c r="C67" s="6">
        <v>459795.20000000001</v>
      </c>
      <c r="D67" s="6">
        <v>461335</v>
      </c>
      <c r="E67" s="6">
        <v>449451.42</v>
      </c>
      <c r="F67" s="6">
        <v>-11883.58</v>
      </c>
      <c r="G67" s="6">
        <v>0</v>
      </c>
      <c r="H67" s="7">
        <v>0</v>
      </c>
      <c r="I67" s="6">
        <v>11883.58</v>
      </c>
      <c r="J67" s="7">
        <v>0</v>
      </c>
    </row>
    <row r="68" spans="1:10" x14ac:dyDescent="0.25">
      <c r="A68" s="1"/>
      <c r="B68" s="5" t="s">
        <v>71</v>
      </c>
      <c r="C68" s="6">
        <v>3153569.3</v>
      </c>
      <c r="D68" s="6">
        <v>3188930</v>
      </c>
      <c r="E68" s="6">
        <v>3193116.53</v>
      </c>
      <c r="F68" s="6">
        <v>4186.53</v>
      </c>
      <c r="G68" s="6">
        <v>0</v>
      </c>
      <c r="H68" s="7">
        <v>0</v>
      </c>
      <c r="I68" s="6">
        <v>-4186.53</v>
      </c>
      <c r="J68" s="7">
        <v>0</v>
      </c>
    </row>
    <row r="69" spans="1:10" x14ac:dyDescent="0.25">
      <c r="A69" s="1"/>
      <c r="B69" s="5" t="s">
        <v>72</v>
      </c>
      <c r="C69" s="6">
        <v>310752.13</v>
      </c>
      <c r="D69" s="6">
        <v>364785</v>
      </c>
      <c r="E69" s="6">
        <v>321433.90999999997</v>
      </c>
      <c r="F69" s="6">
        <v>-43351.09</v>
      </c>
      <c r="G69" s="6">
        <v>0</v>
      </c>
      <c r="H69" s="7">
        <v>0</v>
      </c>
      <c r="I69" s="6">
        <v>43351.09</v>
      </c>
      <c r="J69" s="7">
        <v>0</v>
      </c>
    </row>
    <row r="70" spans="1:10" x14ac:dyDescent="0.25">
      <c r="A70" s="1"/>
      <c r="B70" s="5" t="s">
        <v>73</v>
      </c>
      <c r="C70" s="6">
        <v>284976.37</v>
      </c>
      <c r="D70" s="6">
        <v>277070</v>
      </c>
      <c r="E70" s="6">
        <v>273869.39</v>
      </c>
      <c r="F70" s="6">
        <v>-3200.61</v>
      </c>
      <c r="G70" s="6">
        <v>0</v>
      </c>
      <c r="H70" s="7">
        <v>0</v>
      </c>
      <c r="I70" s="6">
        <v>3200.61</v>
      </c>
      <c r="J70" s="7">
        <v>0</v>
      </c>
    </row>
    <row r="71" spans="1:10" x14ac:dyDescent="0.25">
      <c r="A71" s="1"/>
      <c r="B71" s="5" t="s">
        <v>74</v>
      </c>
      <c r="C71" s="6">
        <v>657979.63</v>
      </c>
      <c r="D71" s="6">
        <v>670370</v>
      </c>
      <c r="E71" s="6">
        <v>643223.76</v>
      </c>
      <c r="F71" s="6">
        <v>-27146.240000000002</v>
      </c>
      <c r="G71" s="6">
        <v>0</v>
      </c>
      <c r="H71" s="7">
        <v>0</v>
      </c>
      <c r="I71" s="6">
        <v>27146.240000000002</v>
      </c>
      <c r="J71" s="7">
        <v>0</v>
      </c>
    </row>
    <row r="72" spans="1:10" x14ac:dyDescent="0.25">
      <c r="A72" s="1"/>
      <c r="B72" s="5" t="s">
        <v>75</v>
      </c>
      <c r="C72" s="6">
        <v>21935.84</v>
      </c>
      <c r="D72" s="6">
        <v>20945</v>
      </c>
      <c r="E72" s="6">
        <v>29159.61</v>
      </c>
      <c r="F72" s="6">
        <v>8214.61</v>
      </c>
      <c r="G72" s="6">
        <v>0</v>
      </c>
      <c r="H72" s="7">
        <v>0</v>
      </c>
      <c r="I72" s="6">
        <v>-8214.61</v>
      </c>
      <c r="J72" s="7">
        <v>0</v>
      </c>
    </row>
    <row r="73" spans="1:10" x14ac:dyDescent="0.25">
      <c r="A73" s="1"/>
      <c r="B73" s="5" t="s">
        <v>76</v>
      </c>
      <c r="C73" s="7">
        <v>0</v>
      </c>
      <c r="D73" s="7">
        <v>0</v>
      </c>
      <c r="E73" s="6">
        <v>9948.61</v>
      </c>
      <c r="F73" s="6">
        <v>9948.61</v>
      </c>
      <c r="G73" s="6">
        <v>0</v>
      </c>
      <c r="H73" s="7">
        <v>0</v>
      </c>
      <c r="I73" s="6">
        <v>-9948.61</v>
      </c>
      <c r="J73" s="7">
        <v>0</v>
      </c>
    </row>
    <row r="74" spans="1:10" x14ac:dyDescent="0.25">
      <c r="A74" s="1"/>
      <c r="B74" s="5" t="s">
        <v>77</v>
      </c>
      <c r="C74" s="7">
        <v>0</v>
      </c>
      <c r="D74" s="7">
        <v>0</v>
      </c>
      <c r="E74" s="6">
        <v>2252.5100000000002</v>
      </c>
      <c r="F74" s="6">
        <v>2252.5100000000002</v>
      </c>
      <c r="G74" s="6">
        <v>0</v>
      </c>
      <c r="H74" s="7">
        <v>0</v>
      </c>
      <c r="I74" s="6">
        <v>-2252.5100000000002</v>
      </c>
      <c r="J74" s="7">
        <v>0</v>
      </c>
    </row>
    <row r="75" spans="1:10" x14ac:dyDescent="0.25">
      <c r="A75" s="1"/>
      <c r="B75" s="5" t="s">
        <v>78</v>
      </c>
      <c r="C75" s="6">
        <v>4889008.47</v>
      </c>
      <c r="D75" s="6">
        <v>4983435</v>
      </c>
      <c r="E75" s="6">
        <v>4922455.74</v>
      </c>
      <c r="F75" s="6">
        <v>-60979.26</v>
      </c>
      <c r="G75" s="6">
        <v>0</v>
      </c>
      <c r="H75" s="7">
        <v>0</v>
      </c>
      <c r="I75" s="6">
        <v>60979.26</v>
      </c>
      <c r="J75" s="7">
        <v>0</v>
      </c>
    </row>
    <row r="76" spans="1:10" x14ac:dyDescent="0.25">
      <c r="A76" s="1"/>
      <c r="B76" s="5" t="s">
        <v>79</v>
      </c>
      <c r="C76" s="6">
        <v>646203.73</v>
      </c>
      <c r="D76" s="6">
        <v>807700</v>
      </c>
      <c r="E76" s="6">
        <v>708927.1</v>
      </c>
      <c r="F76" s="6">
        <v>-98772.9</v>
      </c>
      <c r="G76" s="6">
        <v>0</v>
      </c>
      <c r="H76" s="7">
        <v>0</v>
      </c>
      <c r="I76" s="6">
        <v>98772.9</v>
      </c>
      <c r="J76" s="7">
        <v>0</v>
      </c>
    </row>
    <row r="77" spans="1:10" x14ac:dyDescent="0.25">
      <c r="A77" s="1"/>
      <c r="B77" s="5" t="s">
        <v>80</v>
      </c>
      <c r="C77" s="6">
        <v>772474.99</v>
      </c>
      <c r="D77" s="6">
        <v>760500</v>
      </c>
      <c r="E77" s="6">
        <v>802120.18</v>
      </c>
      <c r="F77" s="6">
        <v>41620.18</v>
      </c>
      <c r="G77" s="6">
        <v>0</v>
      </c>
      <c r="H77" s="7">
        <v>0</v>
      </c>
      <c r="I77" s="6">
        <v>-41620.18</v>
      </c>
      <c r="J77" s="7">
        <v>0</v>
      </c>
    </row>
    <row r="78" spans="1:10" x14ac:dyDescent="0.25">
      <c r="A78" s="1"/>
      <c r="B78" s="5" t="s">
        <v>81</v>
      </c>
      <c r="C78" s="6">
        <v>42926.55</v>
      </c>
      <c r="D78" s="6">
        <v>42650</v>
      </c>
      <c r="E78" s="6">
        <v>37489.160000000003</v>
      </c>
      <c r="F78" s="6">
        <v>-5160.84</v>
      </c>
      <c r="G78" s="6">
        <v>0</v>
      </c>
      <c r="H78" s="7">
        <v>0</v>
      </c>
      <c r="I78" s="6">
        <v>5160.84</v>
      </c>
      <c r="J78" s="7">
        <v>0</v>
      </c>
    </row>
    <row r="79" spans="1:10" x14ac:dyDescent="0.25">
      <c r="A79" s="1"/>
      <c r="B79" s="5" t="s">
        <v>82</v>
      </c>
      <c r="C79" s="6">
        <v>827.58</v>
      </c>
      <c r="D79" s="6">
        <v>2000</v>
      </c>
      <c r="E79" s="6">
        <v>98.42</v>
      </c>
      <c r="F79" s="6">
        <v>-1901.58</v>
      </c>
      <c r="G79" s="6">
        <v>0</v>
      </c>
      <c r="H79" s="7">
        <v>0</v>
      </c>
      <c r="I79" s="6">
        <v>1901.58</v>
      </c>
      <c r="J79" s="7">
        <v>0</v>
      </c>
    </row>
    <row r="80" spans="1:10" x14ac:dyDescent="0.25">
      <c r="A80" s="1"/>
      <c r="B80" s="5" t="s">
        <v>83</v>
      </c>
      <c r="C80" s="6">
        <v>56622.59</v>
      </c>
      <c r="D80" s="6">
        <v>197400</v>
      </c>
      <c r="E80" s="6">
        <v>93013.62</v>
      </c>
      <c r="F80" s="6">
        <v>-104386.38</v>
      </c>
      <c r="G80" s="6">
        <v>0</v>
      </c>
      <c r="H80" s="7">
        <v>0</v>
      </c>
      <c r="I80" s="6">
        <v>104386.38</v>
      </c>
      <c r="J80" s="7">
        <v>0</v>
      </c>
    </row>
    <row r="81" spans="1:10" x14ac:dyDescent="0.25">
      <c r="A81" s="1"/>
      <c r="B81" s="5" t="s">
        <v>84</v>
      </c>
      <c r="C81" s="6">
        <v>11681.81</v>
      </c>
      <c r="D81" s="6">
        <v>18720</v>
      </c>
      <c r="E81" s="6">
        <v>4340.55</v>
      </c>
      <c r="F81" s="6">
        <v>-14379.45</v>
      </c>
      <c r="G81" s="6">
        <v>0</v>
      </c>
      <c r="H81" s="7">
        <v>0</v>
      </c>
      <c r="I81" s="6">
        <v>14379.45</v>
      </c>
      <c r="J81" s="7">
        <v>0</v>
      </c>
    </row>
    <row r="82" spans="1:10" x14ac:dyDescent="0.25">
      <c r="A82" s="1"/>
      <c r="B82" s="5" t="s">
        <v>85</v>
      </c>
      <c r="C82" s="6">
        <v>-8212.52</v>
      </c>
      <c r="D82" s="6">
        <v>69300</v>
      </c>
      <c r="E82" s="6">
        <v>55231.15</v>
      </c>
      <c r="F82" s="6">
        <v>-14068.85</v>
      </c>
      <c r="G82" s="6">
        <v>0</v>
      </c>
      <c r="H82" s="7">
        <v>0</v>
      </c>
      <c r="I82" s="6">
        <v>14068.85</v>
      </c>
      <c r="J82" s="7">
        <v>0</v>
      </c>
    </row>
    <row r="83" spans="1:10" x14ac:dyDescent="0.25">
      <c r="A83" s="1"/>
      <c r="B83" s="5" t="s">
        <v>86</v>
      </c>
      <c r="C83" s="6">
        <v>253736.18</v>
      </c>
      <c r="D83" s="6">
        <v>271850</v>
      </c>
      <c r="E83" s="6">
        <v>254981.47</v>
      </c>
      <c r="F83" s="6">
        <v>-16868.53</v>
      </c>
      <c r="G83" s="6">
        <v>0</v>
      </c>
      <c r="H83" s="7">
        <v>0</v>
      </c>
      <c r="I83" s="6">
        <v>16868.53</v>
      </c>
      <c r="J83" s="7">
        <v>0</v>
      </c>
    </row>
    <row r="84" spans="1:10" x14ac:dyDescent="0.25">
      <c r="A84" s="1"/>
      <c r="B84" s="5" t="s">
        <v>87</v>
      </c>
      <c r="C84" s="6">
        <v>236761.72</v>
      </c>
      <c r="D84" s="6">
        <v>275050</v>
      </c>
      <c r="E84" s="6">
        <v>247894.64</v>
      </c>
      <c r="F84" s="6">
        <v>-27155.360000000001</v>
      </c>
      <c r="G84" s="6">
        <v>0</v>
      </c>
      <c r="H84" s="7">
        <v>0</v>
      </c>
      <c r="I84" s="6">
        <v>27155.360000000001</v>
      </c>
      <c r="J84" s="7">
        <v>0</v>
      </c>
    </row>
    <row r="85" spans="1:10" x14ac:dyDescent="0.25">
      <c r="A85" s="1"/>
      <c r="B85" s="5" t="s">
        <v>88</v>
      </c>
      <c r="C85" s="6">
        <v>149461.81</v>
      </c>
      <c r="D85" s="6">
        <v>190100</v>
      </c>
      <c r="E85" s="6">
        <v>198043.95</v>
      </c>
      <c r="F85" s="6">
        <v>7943.95</v>
      </c>
      <c r="G85" s="6">
        <v>0</v>
      </c>
      <c r="H85" s="7">
        <v>0</v>
      </c>
      <c r="I85" s="6">
        <v>-7943.95</v>
      </c>
      <c r="J85" s="7">
        <v>0</v>
      </c>
    </row>
    <row r="86" spans="1:10" x14ac:dyDescent="0.25">
      <c r="A86" s="1"/>
      <c r="B86" s="5" t="s">
        <v>89</v>
      </c>
      <c r="C86" s="6">
        <v>214769.86</v>
      </c>
      <c r="D86" s="6">
        <v>229700</v>
      </c>
      <c r="E86" s="6">
        <v>230031.73</v>
      </c>
      <c r="F86" s="6">
        <v>331.73</v>
      </c>
      <c r="G86" s="6">
        <v>0</v>
      </c>
      <c r="H86" s="7">
        <v>0</v>
      </c>
      <c r="I86" s="6">
        <v>-331.73</v>
      </c>
      <c r="J86" s="7">
        <v>0</v>
      </c>
    </row>
    <row r="87" spans="1:10" x14ac:dyDescent="0.25">
      <c r="A87" s="1"/>
      <c r="B87" s="5" t="s">
        <v>90</v>
      </c>
      <c r="C87" s="6">
        <v>80615.960000000006</v>
      </c>
      <c r="D87" s="6">
        <v>89650</v>
      </c>
      <c r="E87" s="6">
        <v>75726.080000000002</v>
      </c>
      <c r="F87" s="6">
        <v>-13923.92</v>
      </c>
      <c r="G87" s="6">
        <v>0</v>
      </c>
      <c r="H87" s="7">
        <v>0</v>
      </c>
      <c r="I87" s="6">
        <v>13923.92</v>
      </c>
      <c r="J87" s="7">
        <v>0</v>
      </c>
    </row>
    <row r="88" spans="1:10" x14ac:dyDescent="0.25">
      <c r="A88" s="1"/>
      <c r="B88" s="5" t="s">
        <v>91</v>
      </c>
      <c r="C88" s="6">
        <v>91899.199999999997</v>
      </c>
      <c r="D88" s="6">
        <v>99450</v>
      </c>
      <c r="E88" s="6">
        <v>66419.429999999993</v>
      </c>
      <c r="F88" s="6">
        <v>-33030.57</v>
      </c>
      <c r="G88" s="6">
        <v>0</v>
      </c>
      <c r="H88" s="7">
        <v>0</v>
      </c>
      <c r="I88" s="6">
        <v>33030.57</v>
      </c>
      <c r="J88" s="7">
        <v>0</v>
      </c>
    </row>
    <row r="89" spans="1:10" x14ac:dyDescent="0.25">
      <c r="A89" s="1"/>
      <c r="B89" s="5" t="s">
        <v>92</v>
      </c>
      <c r="C89" s="6">
        <v>74686.86</v>
      </c>
      <c r="D89" s="6">
        <v>83250</v>
      </c>
      <c r="E89" s="6">
        <v>98680.7</v>
      </c>
      <c r="F89" s="6">
        <v>15430.7</v>
      </c>
      <c r="G89" s="6">
        <v>0</v>
      </c>
      <c r="H89" s="7">
        <v>0</v>
      </c>
      <c r="I89" s="6">
        <v>-15430.7</v>
      </c>
      <c r="J89" s="7">
        <v>0</v>
      </c>
    </row>
    <row r="90" spans="1:10" x14ac:dyDescent="0.25">
      <c r="A90" s="1"/>
      <c r="B90" s="5" t="s">
        <v>93</v>
      </c>
      <c r="C90" s="7">
        <v>0</v>
      </c>
      <c r="D90" s="7">
        <v>0</v>
      </c>
      <c r="E90" s="6">
        <v>83.06</v>
      </c>
      <c r="F90" s="6">
        <v>83.06</v>
      </c>
      <c r="G90" s="6">
        <v>0</v>
      </c>
      <c r="H90" s="7">
        <v>0</v>
      </c>
      <c r="I90" s="6">
        <v>-83.06</v>
      </c>
      <c r="J90" s="7">
        <v>0</v>
      </c>
    </row>
    <row r="91" spans="1:10" x14ac:dyDescent="0.25">
      <c r="A91" s="1"/>
      <c r="B91" s="5" t="s">
        <v>94</v>
      </c>
      <c r="C91" s="6">
        <v>54520.14</v>
      </c>
      <c r="D91" s="6">
        <v>49680</v>
      </c>
      <c r="E91" s="6">
        <v>32599.360000000001</v>
      </c>
      <c r="F91" s="6">
        <v>-17080.64</v>
      </c>
      <c r="G91" s="6">
        <v>0</v>
      </c>
      <c r="H91" s="7">
        <v>0</v>
      </c>
      <c r="I91" s="6">
        <v>17080.64</v>
      </c>
      <c r="J91" s="7">
        <v>0</v>
      </c>
    </row>
    <row r="92" spans="1:10" x14ac:dyDescent="0.25">
      <c r="A92" s="1"/>
      <c r="B92" s="5" t="s">
        <v>95</v>
      </c>
      <c r="C92" s="6">
        <v>40931.879999999997</v>
      </c>
      <c r="D92" s="6">
        <v>76350</v>
      </c>
      <c r="E92" s="6">
        <v>32585.919999999998</v>
      </c>
      <c r="F92" s="6">
        <v>-43764.08</v>
      </c>
      <c r="G92" s="6">
        <v>0</v>
      </c>
      <c r="H92" s="7">
        <v>0</v>
      </c>
      <c r="I92" s="6">
        <v>43764.08</v>
      </c>
      <c r="J92" s="7">
        <v>0</v>
      </c>
    </row>
    <row r="93" spans="1:10" x14ac:dyDescent="0.25">
      <c r="A93" s="1"/>
      <c r="B93" s="5" t="s">
        <v>96</v>
      </c>
      <c r="C93" s="6">
        <v>8618.44</v>
      </c>
      <c r="D93" s="6">
        <v>28600</v>
      </c>
      <c r="E93" s="6">
        <v>4009.77</v>
      </c>
      <c r="F93" s="6">
        <v>-24590.23</v>
      </c>
      <c r="G93" s="6">
        <v>0</v>
      </c>
      <c r="H93" s="7">
        <v>0</v>
      </c>
      <c r="I93" s="6">
        <v>24590.23</v>
      </c>
      <c r="J93" s="7">
        <v>0</v>
      </c>
    </row>
    <row r="94" spans="1:10" x14ac:dyDescent="0.25">
      <c r="A94" s="1"/>
      <c r="B94" s="5" t="s">
        <v>97</v>
      </c>
      <c r="C94" s="6">
        <v>9317.7999999999993</v>
      </c>
      <c r="D94" s="6">
        <v>21000</v>
      </c>
      <c r="E94" s="6">
        <v>11456.33</v>
      </c>
      <c r="F94" s="6">
        <v>-9543.67</v>
      </c>
      <c r="G94" s="6">
        <v>0</v>
      </c>
      <c r="H94" s="7">
        <v>0</v>
      </c>
      <c r="I94" s="6">
        <v>9543.67</v>
      </c>
      <c r="J94" s="7">
        <v>0</v>
      </c>
    </row>
    <row r="95" spans="1:10" x14ac:dyDescent="0.25">
      <c r="A95" s="1"/>
      <c r="B95" s="5" t="s">
        <v>98</v>
      </c>
      <c r="C95" s="6">
        <v>32322.21</v>
      </c>
      <c r="D95" s="6">
        <v>91050</v>
      </c>
      <c r="E95" s="6">
        <v>105199.32</v>
      </c>
      <c r="F95" s="6">
        <v>14149.32</v>
      </c>
      <c r="G95" s="6">
        <v>0</v>
      </c>
      <c r="H95" s="7">
        <v>0</v>
      </c>
      <c r="I95" s="6">
        <v>-14149.32</v>
      </c>
      <c r="J95" s="7">
        <v>0</v>
      </c>
    </row>
    <row r="96" spans="1:10" x14ac:dyDescent="0.25">
      <c r="A96" s="1"/>
      <c r="B96" s="5" t="s">
        <v>99</v>
      </c>
      <c r="C96" s="6">
        <v>115696.19</v>
      </c>
      <c r="D96" s="6">
        <v>90650</v>
      </c>
      <c r="E96" s="6">
        <v>86900.07</v>
      </c>
      <c r="F96" s="6">
        <v>-3749.93</v>
      </c>
      <c r="G96" s="6">
        <v>0</v>
      </c>
      <c r="H96" s="7">
        <v>0</v>
      </c>
      <c r="I96" s="6">
        <v>3749.93</v>
      </c>
      <c r="J96" s="7">
        <v>0</v>
      </c>
    </row>
    <row r="97" spans="1:10" x14ac:dyDescent="0.25">
      <c r="A97" s="1"/>
      <c r="B97" s="5" t="s">
        <v>100</v>
      </c>
      <c r="C97" s="6">
        <v>1612.45</v>
      </c>
      <c r="D97" s="6">
        <v>1650</v>
      </c>
      <c r="E97" s="6">
        <v>1216.75</v>
      </c>
      <c r="F97" s="6">
        <v>-433.25</v>
      </c>
      <c r="G97" s="6">
        <v>0</v>
      </c>
      <c r="H97" s="7">
        <v>0</v>
      </c>
      <c r="I97" s="6">
        <v>433.25</v>
      </c>
      <c r="J97" s="7">
        <v>0</v>
      </c>
    </row>
    <row r="98" spans="1:10" x14ac:dyDescent="0.25">
      <c r="A98" s="1"/>
      <c r="B98" s="5" t="s">
        <v>101</v>
      </c>
      <c r="C98" s="6">
        <v>5920.3</v>
      </c>
      <c r="D98" s="6">
        <v>6700</v>
      </c>
      <c r="E98" s="6">
        <v>4620.43</v>
      </c>
      <c r="F98" s="6">
        <v>-2079.5700000000002</v>
      </c>
      <c r="G98" s="6">
        <v>0</v>
      </c>
      <c r="H98" s="7">
        <v>0</v>
      </c>
      <c r="I98" s="6">
        <v>2079.5700000000002</v>
      </c>
      <c r="J98" s="7">
        <v>0</v>
      </c>
    </row>
    <row r="99" spans="1:10" x14ac:dyDescent="0.25">
      <c r="A99" s="1"/>
      <c r="B99" s="5" t="s">
        <v>102</v>
      </c>
      <c r="C99" s="6">
        <v>2737.62</v>
      </c>
      <c r="D99" s="6">
        <v>4000</v>
      </c>
      <c r="E99" s="6">
        <v>221.63</v>
      </c>
      <c r="F99" s="6">
        <v>-3778.37</v>
      </c>
      <c r="G99" s="6">
        <v>0</v>
      </c>
      <c r="H99" s="7">
        <v>0</v>
      </c>
      <c r="I99" s="6">
        <v>3778.37</v>
      </c>
      <c r="J99" s="7">
        <v>0</v>
      </c>
    </row>
    <row r="100" spans="1:10" x14ac:dyDescent="0.25">
      <c r="A100" s="1"/>
      <c r="B100" s="5" t="s">
        <v>103</v>
      </c>
      <c r="C100" s="6">
        <v>1885.64</v>
      </c>
      <c r="D100" s="6">
        <v>4745</v>
      </c>
      <c r="E100" s="6">
        <v>1523.87</v>
      </c>
      <c r="F100" s="6">
        <v>-3221.13</v>
      </c>
      <c r="G100" s="6">
        <v>0</v>
      </c>
      <c r="H100" s="7">
        <v>0</v>
      </c>
      <c r="I100" s="6">
        <v>3221.13</v>
      </c>
      <c r="J100" s="7">
        <v>0</v>
      </c>
    </row>
    <row r="101" spans="1:10" x14ac:dyDescent="0.25">
      <c r="A101" s="1"/>
      <c r="B101" s="5" t="s">
        <v>104</v>
      </c>
      <c r="C101" s="7">
        <v>0</v>
      </c>
      <c r="D101" s="6">
        <v>3000</v>
      </c>
      <c r="E101" s="7">
        <v>0</v>
      </c>
      <c r="F101" s="6">
        <v>-3000</v>
      </c>
      <c r="G101" s="6">
        <v>0</v>
      </c>
      <c r="H101" s="7">
        <v>0</v>
      </c>
      <c r="I101" s="6">
        <v>3000</v>
      </c>
      <c r="J101" s="7">
        <v>0</v>
      </c>
    </row>
    <row r="102" spans="1:10" x14ac:dyDescent="0.25">
      <c r="A102" s="1"/>
      <c r="B102" s="5" t="s">
        <v>105</v>
      </c>
      <c r="C102" s="6">
        <v>16296.04</v>
      </c>
      <c r="D102" s="6">
        <v>24400</v>
      </c>
      <c r="E102" s="6">
        <v>10828.04</v>
      </c>
      <c r="F102" s="6">
        <v>-13571.96</v>
      </c>
      <c r="G102" s="6">
        <v>0</v>
      </c>
      <c r="H102" s="7">
        <v>0</v>
      </c>
      <c r="I102" s="6">
        <v>13571.96</v>
      </c>
      <c r="J102" s="7">
        <v>0</v>
      </c>
    </row>
    <row r="103" spans="1:10" x14ac:dyDescent="0.25">
      <c r="A103" s="1"/>
      <c r="B103" s="5" t="s">
        <v>106</v>
      </c>
      <c r="C103" s="6">
        <v>5872.72</v>
      </c>
      <c r="D103" s="6">
        <v>9000</v>
      </c>
      <c r="E103" s="6">
        <v>2294.3200000000002</v>
      </c>
      <c r="F103" s="6">
        <v>-6705.68</v>
      </c>
      <c r="G103" s="6">
        <v>0</v>
      </c>
      <c r="H103" s="7">
        <v>0</v>
      </c>
      <c r="I103" s="6">
        <v>6705.68</v>
      </c>
      <c r="J103" s="7">
        <v>0</v>
      </c>
    </row>
    <row r="104" spans="1:10" x14ac:dyDescent="0.25">
      <c r="A104" s="1"/>
      <c r="B104" s="5" t="s">
        <v>107</v>
      </c>
      <c r="C104" s="6">
        <v>7756.63</v>
      </c>
      <c r="D104" s="6">
        <v>8000</v>
      </c>
      <c r="E104" s="6">
        <v>6457.34</v>
      </c>
      <c r="F104" s="6">
        <v>-1542.66</v>
      </c>
      <c r="G104" s="6">
        <v>0</v>
      </c>
      <c r="H104" s="7">
        <v>0</v>
      </c>
      <c r="I104" s="6">
        <v>1542.66</v>
      </c>
      <c r="J104" s="7">
        <v>0</v>
      </c>
    </row>
    <row r="105" spans="1:10" x14ac:dyDescent="0.25">
      <c r="A105" s="1"/>
      <c r="B105" s="5" t="s">
        <v>108</v>
      </c>
      <c r="C105" s="6">
        <v>18131.89</v>
      </c>
      <c r="D105" s="6">
        <v>25500</v>
      </c>
      <c r="E105" s="6">
        <v>17980.66</v>
      </c>
      <c r="F105" s="6">
        <v>-7519.34</v>
      </c>
      <c r="G105" s="6">
        <v>0</v>
      </c>
      <c r="H105" s="7">
        <v>0</v>
      </c>
      <c r="I105" s="6">
        <v>7519.34</v>
      </c>
      <c r="J105" s="7">
        <v>0</v>
      </c>
    </row>
    <row r="106" spans="1:10" x14ac:dyDescent="0.25">
      <c r="A106" s="1"/>
      <c r="B106" s="5" t="s">
        <v>109</v>
      </c>
      <c r="C106" s="6">
        <v>8780.67</v>
      </c>
      <c r="D106" s="6">
        <v>10000</v>
      </c>
      <c r="E106" s="6">
        <v>7157.99</v>
      </c>
      <c r="F106" s="6">
        <v>-2842.01</v>
      </c>
      <c r="G106" s="6">
        <v>0</v>
      </c>
      <c r="H106" s="7">
        <v>0</v>
      </c>
      <c r="I106" s="6">
        <v>2842.01</v>
      </c>
      <c r="J106" s="7">
        <v>0</v>
      </c>
    </row>
    <row r="107" spans="1:10" x14ac:dyDescent="0.25">
      <c r="A107" s="1"/>
      <c r="B107" s="5" t="s">
        <v>110</v>
      </c>
      <c r="C107" s="6">
        <v>2954856.94</v>
      </c>
      <c r="D107" s="6">
        <v>3591645</v>
      </c>
      <c r="E107" s="6">
        <v>3198133.04</v>
      </c>
      <c r="F107" s="6">
        <v>-393511.96</v>
      </c>
      <c r="G107" s="6">
        <v>0</v>
      </c>
      <c r="H107" s="7">
        <v>0</v>
      </c>
      <c r="I107" s="6">
        <v>393511.96</v>
      </c>
      <c r="J107" s="7">
        <v>0</v>
      </c>
    </row>
    <row r="108" spans="1:10" x14ac:dyDescent="0.25">
      <c r="A108" s="1"/>
      <c r="B108" s="5" t="s">
        <v>111</v>
      </c>
      <c r="C108" s="7">
        <v>0</v>
      </c>
      <c r="D108" s="6">
        <v>1201670</v>
      </c>
      <c r="E108" s="7">
        <v>0</v>
      </c>
      <c r="F108" s="6">
        <v>-1201670</v>
      </c>
      <c r="G108" s="6">
        <v>0</v>
      </c>
      <c r="H108" s="7">
        <v>0</v>
      </c>
      <c r="I108" s="6">
        <v>1201670</v>
      </c>
      <c r="J108" s="7">
        <v>0</v>
      </c>
    </row>
    <row r="109" spans="1:10" x14ac:dyDescent="0.25">
      <c r="A109" s="1"/>
      <c r="B109" s="5" t="s">
        <v>112</v>
      </c>
      <c r="C109" s="6">
        <v>2049.1</v>
      </c>
      <c r="D109" s="7">
        <v>0</v>
      </c>
      <c r="E109" s="6">
        <v>6208.4</v>
      </c>
      <c r="F109" s="6">
        <v>6208.4</v>
      </c>
      <c r="G109" s="6">
        <v>0</v>
      </c>
      <c r="H109" s="7">
        <v>0</v>
      </c>
      <c r="I109" s="6">
        <v>-6208.4</v>
      </c>
      <c r="J109" s="7">
        <v>0</v>
      </c>
    </row>
    <row r="110" spans="1:10" x14ac:dyDescent="0.25">
      <c r="A110" s="1"/>
      <c r="B110" s="5" t="s">
        <v>113</v>
      </c>
      <c r="C110" s="6">
        <v>2250.88</v>
      </c>
      <c r="D110" s="7">
        <v>0</v>
      </c>
      <c r="E110" s="6">
        <v>5214.21</v>
      </c>
      <c r="F110" s="6">
        <v>5214.21</v>
      </c>
      <c r="G110" s="6">
        <v>0</v>
      </c>
      <c r="H110" s="7">
        <v>0</v>
      </c>
      <c r="I110" s="6">
        <v>-5214.21</v>
      </c>
      <c r="J110" s="7">
        <v>0</v>
      </c>
    </row>
    <row r="111" spans="1:10" x14ac:dyDescent="0.25">
      <c r="A111" s="1"/>
      <c r="B111" s="5" t="s">
        <v>114</v>
      </c>
      <c r="C111" s="6">
        <v>4299.9799999999996</v>
      </c>
      <c r="D111" s="6">
        <v>1201670</v>
      </c>
      <c r="E111" s="6">
        <v>11422.61</v>
      </c>
      <c r="F111" s="6">
        <v>-1190247.3899999999</v>
      </c>
      <c r="G111" s="6">
        <v>0</v>
      </c>
      <c r="H111" s="7">
        <v>0</v>
      </c>
      <c r="I111" s="6">
        <v>1190247.3899999999</v>
      </c>
      <c r="J111" s="7">
        <v>0</v>
      </c>
    </row>
    <row r="112" spans="1:10" x14ac:dyDescent="0.25">
      <c r="A112" s="1"/>
      <c r="B112" s="5" t="s">
        <v>115</v>
      </c>
      <c r="C112" s="6">
        <v>35112.660000000003</v>
      </c>
      <c r="D112" s="6">
        <v>34135</v>
      </c>
      <c r="E112" s="6">
        <v>34133.9</v>
      </c>
      <c r="F112" s="6">
        <v>-1.1000000000000001</v>
      </c>
      <c r="G112" s="6">
        <v>0</v>
      </c>
      <c r="H112" s="7">
        <v>0</v>
      </c>
      <c r="I112" s="6">
        <v>1.1000000000000001</v>
      </c>
      <c r="J112" s="7">
        <v>0</v>
      </c>
    </row>
    <row r="113" spans="1:10" x14ac:dyDescent="0.25">
      <c r="A113" s="1"/>
      <c r="B113" s="5" t="s">
        <v>116</v>
      </c>
      <c r="C113" s="6">
        <v>266.98</v>
      </c>
      <c r="D113" s="6">
        <v>300</v>
      </c>
      <c r="E113" s="6">
        <v>265.39</v>
      </c>
      <c r="F113" s="6">
        <v>-34.61</v>
      </c>
      <c r="G113" s="6">
        <v>0</v>
      </c>
      <c r="H113" s="7">
        <v>0</v>
      </c>
      <c r="I113" s="6">
        <v>34.61</v>
      </c>
      <c r="J113" s="7">
        <v>0</v>
      </c>
    </row>
    <row r="114" spans="1:10" x14ac:dyDescent="0.25">
      <c r="A114" s="1"/>
      <c r="B114" s="5" t="s">
        <v>117</v>
      </c>
      <c r="C114" s="6">
        <v>35379.64</v>
      </c>
      <c r="D114" s="6">
        <v>34435</v>
      </c>
      <c r="E114" s="6">
        <v>34399.29</v>
      </c>
      <c r="F114" s="6">
        <v>-35.71</v>
      </c>
      <c r="G114" s="6">
        <v>0</v>
      </c>
      <c r="H114" s="7">
        <v>0</v>
      </c>
      <c r="I114" s="6">
        <v>35.71</v>
      </c>
      <c r="J114" s="7">
        <v>0</v>
      </c>
    </row>
    <row r="115" spans="1:10" x14ac:dyDescent="0.25">
      <c r="A115" s="1"/>
      <c r="B115" s="5" t="s">
        <v>118</v>
      </c>
      <c r="C115" s="6">
        <v>19155.72</v>
      </c>
      <c r="D115" s="6">
        <v>20000</v>
      </c>
      <c r="E115" s="6">
        <v>7589.68</v>
      </c>
      <c r="F115" s="6">
        <v>-12410.32</v>
      </c>
      <c r="G115" s="6">
        <v>0</v>
      </c>
      <c r="H115" s="7">
        <v>0</v>
      </c>
      <c r="I115" s="6">
        <v>12410.32</v>
      </c>
      <c r="J115" s="7">
        <v>0</v>
      </c>
    </row>
    <row r="116" spans="1:10" x14ac:dyDescent="0.25">
      <c r="A116" s="1"/>
      <c r="B116" s="5" t="s">
        <v>119</v>
      </c>
      <c r="C116" s="6">
        <v>252456.46</v>
      </c>
      <c r="D116" s="6">
        <v>268100</v>
      </c>
      <c r="E116" s="6">
        <v>238304.71</v>
      </c>
      <c r="F116" s="6">
        <v>-29795.29</v>
      </c>
      <c r="G116" s="6">
        <v>0</v>
      </c>
      <c r="H116" s="7">
        <v>0</v>
      </c>
      <c r="I116" s="6">
        <v>29795.29</v>
      </c>
      <c r="J116" s="7">
        <v>0</v>
      </c>
    </row>
    <row r="117" spans="1:10" x14ac:dyDescent="0.25">
      <c r="A117" s="1"/>
      <c r="B117" s="5" t="s">
        <v>120</v>
      </c>
      <c r="C117" s="6">
        <v>2432837.0299999998</v>
      </c>
      <c r="D117" s="6">
        <v>3064490</v>
      </c>
      <c r="E117" s="6">
        <v>2881440.25</v>
      </c>
      <c r="F117" s="6">
        <v>-183049.75</v>
      </c>
      <c r="G117" s="6">
        <v>0</v>
      </c>
      <c r="H117" s="7">
        <v>0</v>
      </c>
      <c r="I117" s="6">
        <v>183049.75</v>
      </c>
      <c r="J117" s="7">
        <v>0</v>
      </c>
    </row>
    <row r="118" spans="1:10" x14ac:dyDescent="0.25">
      <c r="A118" s="1"/>
      <c r="B118" s="5" t="s">
        <v>121</v>
      </c>
      <c r="C118" s="6">
        <v>971.63</v>
      </c>
      <c r="D118" s="6">
        <v>5600</v>
      </c>
      <c r="E118" s="6">
        <v>2714.44</v>
      </c>
      <c r="F118" s="6">
        <v>-2885.56</v>
      </c>
      <c r="G118" s="6">
        <v>0</v>
      </c>
      <c r="H118" s="7">
        <v>0</v>
      </c>
      <c r="I118" s="6">
        <v>2885.56</v>
      </c>
      <c r="J118" s="7">
        <v>0</v>
      </c>
    </row>
    <row r="119" spans="1:10" x14ac:dyDescent="0.25">
      <c r="A119" s="1"/>
      <c r="B119" s="5" t="s">
        <v>122</v>
      </c>
      <c r="C119" s="6">
        <v>205888.15</v>
      </c>
      <c r="D119" s="6">
        <v>121375</v>
      </c>
      <c r="E119" s="6">
        <v>122537.51</v>
      </c>
      <c r="F119" s="6">
        <v>1162.51</v>
      </c>
      <c r="G119" s="6">
        <v>0</v>
      </c>
      <c r="H119" s="7">
        <v>0</v>
      </c>
      <c r="I119" s="6">
        <v>-1162.51</v>
      </c>
      <c r="J119" s="7">
        <v>0</v>
      </c>
    </row>
    <row r="120" spans="1:10" x14ac:dyDescent="0.25">
      <c r="A120" s="1"/>
      <c r="B120" s="5" t="s">
        <v>123</v>
      </c>
      <c r="C120" s="6">
        <v>2656254</v>
      </c>
      <c r="D120" s="6">
        <v>2821550</v>
      </c>
      <c r="E120" s="6">
        <v>2821539.2</v>
      </c>
      <c r="F120" s="6">
        <v>-10.8</v>
      </c>
      <c r="G120" s="6">
        <v>0</v>
      </c>
      <c r="H120" s="7">
        <v>0</v>
      </c>
      <c r="I120" s="6">
        <v>10.8</v>
      </c>
      <c r="J120" s="7">
        <v>0</v>
      </c>
    </row>
    <row r="121" spans="1:10" x14ac:dyDescent="0.25">
      <c r="A121" s="1"/>
      <c r="B121" s="5" t="s">
        <v>124</v>
      </c>
      <c r="C121" s="6">
        <v>3335341.6</v>
      </c>
      <c r="D121" s="6">
        <v>3415250</v>
      </c>
      <c r="E121" s="6">
        <v>3415211.56</v>
      </c>
      <c r="F121" s="6">
        <v>-38.44</v>
      </c>
      <c r="G121" s="6">
        <v>0</v>
      </c>
      <c r="H121" s="7">
        <v>0</v>
      </c>
      <c r="I121" s="6">
        <v>38.44</v>
      </c>
      <c r="J121" s="7">
        <v>0</v>
      </c>
    </row>
    <row r="122" spans="1:10" x14ac:dyDescent="0.25">
      <c r="A122" s="1"/>
      <c r="B122" s="5" t="s">
        <v>125</v>
      </c>
      <c r="C122" s="6">
        <v>299117.76</v>
      </c>
      <c r="D122" s="6">
        <v>498200</v>
      </c>
      <c r="E122" s="6">
        <v>386273.86</v>
      </c>
      <c r="F122" s="6">
        <v>-111926.14</v>
      </c>
      <c r="G122" s="6">
        <v>0</v>
      </c>
      <c r="H122" s="7">
        <v>0</v>
      </c>
      <c r="I122" s="6">
        <v>111926.14</v>
      </c>
      <c r="J122" s="7">
        <v>0</v>
      </c>
    </row>
    <row r="123" spans="1:10" x14ac:dyDescent="0.25">
      <c r="A123" s="1"/>
      <c r="B123" s="5" t="s">
        <v>126</v>
      </c>
      <c r="C123" s="6">
        <v>9202022.3499999996</v>
      </c>
      <c r="D123" s="6">
        <v>10214565</v>
      </c>
      <c r="E123" s="6">
        <v>9875611.2100000009</v>
      </c>
      <c r="F123" s="6">
        <v>-338953.79</v>
      </c>
      <c r="G123" s="6">
        <v>0</v>
      </c>
      <c r="H123" s="7">
        <v>0</v>
      </c>
      <c r="I123" s="6">
        <v>338953.79</v>
      </c>
      <c r="J123" s="7">
        <v>0</v>
      </c>
    </row>
    <row r="124" spans="1:10" x14ac:dyDescent="0.25">
      <c r="A124" s="1"/>
      <c r="B124" s="5" t="s">
        <v>127</v>
      </c>
      <c r="C124" s="6">
        <v>773.42</v>
      </c>
      <c r="D124" s="7">
        <v>0</v>
      </c>
      <c r="E124" s="6">
        <v>466.89</v>
      </c>
      <c r="F124" s="6">
        <v>466.89</v>
      </c>
      <c r="G124" s="6">
        <v>0</v>
      </c>
      <c r="H124" s="7">
        <v>0</v>
      </c>
      <c r="I124" s="6">
        <v>-466.89</v>
      </c>
      <c r="J124" s="7">
        <v>0</v>
      </c>
    </row>
    <row r="125" spans="1:10" x14ac:dyDescent="0.25">
      <c r="A125" s="1"/>
      <c r="B125" s="5" t="s">
        <v>128</v>
      </c>
      <c r="C125" s="6">
        <v>65822</v>
      </c>
      <c r="D125" s="6">
        <v>73350</v>
      </c>
      <c r="E125" s="6">
        <v>67211</v>
      </c>
      <c r="F125" s="6">
        <v>-6139</v>
      </c>
      <c r="G125" s="6">
        <v>0</v>
      </c>
      <c r="H125" s="7">
        <v>0</v>
      </c>
      <c r="I125" s="6">
        <v>6139</v>
      </c>
      <c r="J125" s="7">
        <v>0</v>
      </c>
    </row>
    <row r="126" spans="1:10" x14ac:dyDescent="0.25">
      <c r="A126" s="1"/>
      <c r="B126" s="5" t="s">
        <v>129</v>
      </c>
      <c r="C126" s="6">
        <v>697.9</v>
      </c>
      <c r="D126" s="6">
        <v>1000</v>
      </c>
      <c r="E126" s="6">
        <v>-24.73</v>
      </c>
      <c r="F126" s="6">
        <v>-1024.73</v>
      </c>
      <c r="G126" s="6">
        <v>0</v>
      </c>
      <c r="H126" s="7">
        <v>0</v>
      </c>
      <c r="I126" s="6">
        <v>1024.73</v>
      </c>
      <c r="J126" s="7">
        <v>0</v>
      </c>
    </row>
    <row r="127" spans="1:10" x14ac:dyDescent="0.25">
      <c r="A127" s="1"/>
      <c r="B127" s="5" t="s">
        <v>130</v>
      </c>
      <c r="C127" s="6">
        <v>49.31</v>
      </c>
      <c r="D127" s="7">
        <v>0</v>
      </c>
      <c r="E127" s="7">
        <v>0</v>
      </c>
      <c r="F127" s="6">
        <v>0</v>
      </c>
      <c r="G127" s="6">
        <v>0</v>
      </c>
      <c r="H127" s="7">
        <v>0</v>
      </c>
      <c r="I127" s="6">
        <v>0</v>
      </c>
      <c r="J127" s="7">
        <v>0</v>
      </c>
    </row>
    <row r="128" spans="1:10" x14ac:dyDescent="0.25">
      <c r="A128" s="1"/>
      <c r="B128" s="5" t="s">
        <v>131</v>
      </c>
      <c r="C128" s="6">
        <v>12767.85</v>
      </c>
      <c r="D128" s="6">
        <v>13935</v>
      </c>
      <c r="E128" s="6">
        <v>12910.43</v>
      </c>
      <c r="F128" s="6">
        <v>-1024.57</v>
      </c>
      <c r="G128" s="6">
        <v>0</v>
      </c>
      <c r="H128" s="7">
        <v>0</v>
      </c>
      <c r="I128" s="6">
        <v>1024.57</v>
      </c>
      <c r="J128" s="7">
        <v>0</v>
      </c>
    </row>
    <row r="129" spans="1:10" x14ac:dyDescent="0.25">
      <c r="A129" s="1"/>
      <c r="B129" s="5" t="s">
        <v>132</v>
      </c>
      <c r="C129" s="6">
        <v>11692.84</v>
      </c>
      <c r="D129" s="6">
        <v>27100</v>
      </c>
      <c r="E129" s="6">
        <v>21376.240000000002</v>
      </c>
      <c r="F129" s="6">
        <v>-5723.76</v>
      </c>
      <c r="G129" s="6">
        <v>0</v>
      </c>
      <c r="H129" s="7">
        <v>0</v>
      </c>
      <c r="I129" s="6">
        <v>5723.76</v>
      </c>
      <c r="J129" s="7">
        <v>0</v>
      </c>
    </row>
    <row r="130" spans="1:10" x14ac:dyDescent="0.25">
      <c r="A130" s="1"/>
      <c r="B130" s="5" t="s">
        <v>133</v>
      </c>
      <c r="C130" s="6">
        <v>115499.47</v>
      </c>
      <c r="D130" s="6">
        <v>167050</v>
      </c>
      <c r="E130" s="6">
        <v>98403.13</v>
      </c>
      <c r="F130" s="6">
        <v>-68646.87</v>
      </c>
      <c r="G130" s="6">
        <v>0</v>
      </c>
      <c r="H130" s="7">
        <v>0</v>
      </c>
      <c r="I130" s="6">
        <v>68646.87</v>
      </c>
      <c r="J130" s="7">
        <v>0</v>
      </c>
    </row>
    <row r="131" spans="1:10" x14ac:dyDescent="0.25">
      <c r="A131" s="1"/>
      <c r="B131" s="5" t="s">
        <v>134</v>
      </c>
      <c r="C131" s="6">
        <v>6820.42</v>
      </c>
      <c r="D131" s="6">
        <v>12500</v>
      </c>
      <c r="E131" s="6">
        <v>10258.68</v>
      </c>
      <c r="F131" s="6">
        <v>-2241.3200000000002</v>
      </c>
      <c r="G131" s="6">
        <v>0</v>
      </c>
      <c r="H131" s="7">
        <v>0</v>
      </c>
      <c r="I131" s="6">
        <v>2241.3200000000002</v>
      </c>
      <c r="J131" s="7">
        <v>0</v>
      </c>
    </row>
    <row r="132" spans="1:10" x14ac:dyDescent="0.25">
      <c r="A132" s="1"/>
      <c r="B132" s="5" t="s">
        <v>135</v>
      </c>
      <c r="C132" s="6">
        <v>19307.080000000002</v>
      </c>
      <c r="D132" s="6">
        <v>29650</v>
      </c>
      <c r="E132" s="6">
        <v>17646.689999999999</v>
      </c>
      <c r="F132" s="6">
        <v>-12003.31</v>
      </c>
      <c r="G132" s="6">
        <v>0</v>
      </c>
      <c r="H132" s="7">
        <v>0</v>
      </c>
      <c r="I132" s="6">
        <v>12003.31</v>
      </c>
      <c r="J132" s="7">
        <v>0</v>
      </c>
    </row>
    <row r="133" spans="1:10" x14ac:dyDescent="0.25">
      <c r="A133" s="1"/>
      <c r="B133" s="5" t="s">
        <v>136</v>
      </c>
      <c r="C133" s="6">
        <v>48044.07</v>
      </c>
      <c r="D133" s="6">
        <v>50425</v>
      </c>
      <c r="E133" s="6">
        <v>44992.03</v>
      </c>
      <c r="F133" s="6">
        <v>-5432.97</v>
      </c>
      <c r="G133" s="6">
        <v>0</v>
      </c>
      <c r="H133" s="7">
        <v>0</v>
      </c>
      <c r="I133" s="6">
        <v>5432.97</v>
      </c>
      <c r="J133" s="7">
        <v>0</v>
      </c>
    </row>
    <row r="134" spans="1:10" x14ac:dyDescent="0.25">
      <c r="A134" s="1"/>
      <c r="B134" s="5" t="s">
        <v>137</v>
      </c>
      <c r="C134" s="6">
        <v>149972.66</v>
      </c>
      <c r="D134" s="6">
        <v>184075</v>
      </c>
      <c r="E134" s="6">
        <v>175619.51</v>
      </c>
      <c r="F134" s="6">
        <v>-8455.49</v>
      </c>
      <c r="G134" s="6">
        <v>0</v>
      </c>
      <c r="H134" s="7">
        <v>0</v>
      </c>
      <c r="I134" s="6">
        <v>8455.49</v>
      </c>
      <c r="J134" s="7">
        <v>0</v>
      </c>
    </row>
    <row r="135" spans="1:10" x14ac:dyDescent="0.25">
      <c r="A135" s="1"/>
      <c r="B135" s="5" t="s">
        <v>138</v>
      </c>
      <c r="C135" s="6">
        <v>145656.60999999999</v>
      </c>
      <c r="D135" s="6">
        <v>289650</v>
      </c>
      <c r="E135" s="6">
        <v>196186.43</v>
      </c>
      <c r="F135" s="6">
        <v>-93463.57</v>
      </c>
      <c r="G135" s="6">
        <v>0</v>
      </c>
      <c r="H135" s="7">
        <v>0</v>
      </c>
      <c r="I135" s="6">
        <v>93463.57</v>
      </c>
      <c r="J135" s="7">
        <v>0</v>
      </c>
    </row>
    <row r="136" spans="1:10" x14ac:dyDescent="0.25">
      <c r="A136" s="1"/>
      <c r="B136" s="5" t="s">
        <v>139</v>
      </c>
      <c r="C136" s="6">
        <v>6150.59</v>
      </c>
      <c r="D136" s="6">
        <v>8975</v>
      </c>
      <c r="E136" s="6">
        <v>3905.57</v>
      </c>
      <c r="F136" s="6">
        <v>-5069.43</v>
      </c>
      <c r="G136" s="6">
        <v>0</v>
      </c>
      <c r="H136" s="7">
        <v>0</v>
      </c>
      <c r="I136" s="6">
        <v>5069.43</v>
      </c>
      <c r="J136" s="7">
        <v>0</v>
      </c>
    </row>
    <row r="137" spans="1:10" x14ac:dyDescent="0.25">
      <c r="A137" s="1"/>
      <c r="B137" s="5" t="s">
        <v>140</v>
      </c>
      <c r="C137" s="6">
        <v>243508.58</v>
      </c>
      <c r="D137" s="6">
        <v>252000</v>
      </c>
      <c r="E137" s="6">
        <v>249507.08</v>
      </c>
      <c r="F137" s="6">
        <v>-2492.92</v>
      </c>
      <c r="G137" s="6">
        <v>0</v>
      </c>
      <c r="H137" s="7">
        <v>0</v>
      </c>
      <c r="I137" s="6">
        <v>2492.92</v>
      </c>
      <c r="J137" s="7">
        <v>0</v>
      </c>
    </row>
    <row r="138" spans="1:10" x14ac:dyDescent="0.25">
      <c r="A138" s="1"/>
      <c r="B138" s="5" t="s">
        <v>141</v>
      </c>
      <c r="C138" s="6">
        <v>64633.86</v>
      </c>
      <c r="D138" s="6">
        <v>131125</v>
      </c>
      <c r="E138" s="6">
        <v>100081.55</v>
      </c>
      <c r="F138" s="6">
        <v>-31043.45</v>
      </c>
      <c r="G138" s="6">
        <v>0</v>
      </c>
      <c r="H138" s="7">
        <v>0</v>
      </c>
      <c r="I138" s="6">
        <v>31043.45</v>
      </c>
      <c r="J138" s="7">
        <v>0</v>
      </c>
    </row>
    <row r="139" spans="1:10" x14ac:dyDescent="0.25">
      <c r="A139" s="1"/>
      <c r="B139" s="5" t="s">
        <v>142</v>
      </c>
      <c r="C139" s="7">
        <v>0</v>
      </c>
      <c r="D139" s="6">
        <v>600</v>
      </c>
      <c r="E139" s="7">
        <v>0</v>
      </c>
      <c r="F139" s="6">
        <v>-600</v>
      </c>
      <c r="G139" s="6">
        <v>0</v>
      </c>
      <c r="H139" s="7">
        <v>0</v>
      </c>
      <c r="I139" s="6">
        <v>600</v>
      </c>
      <c r="J139" s="7">
        <v>0</v>
      </c>
    </row>
    <row r="140" spans="1:10" x14ac:dyDescent="0.25">
      <c r="A140" s="1"/>
      <c r="B140" s="5" t="s">
        <v>143</v>
      </c>
      <c r="C140" s="6">
        <v>33676.17</v>
      </c>
      <c r="D140" s="6">
        <v>36500</v>
      </c>
      <c r="E140" s="6">
        <v>22377.5</v>
      </c>
      <c r="F140" s="6">
        <v>-14122.5</v>
      </c>
      <c r="G140" s="6">
        <v>0</v>
      </c>
      <c r="H140" s="7">
        <v>0</v>
      </c>
      <c r="I140" s="6">
        <v>14122.5</v>
      </c>
      <c r="J140" s="7">
        <v>0</v>
      </c>
    </row>
    <row r="141" spans="1:10" x14ac:dyDescent="0.25">
      <c r="A141" s="1"/>
      <c r="B141" s="5" t="s">
        <v>144</v>
      </c>
      <c r="C141" s="6">
        <v>27692</v>
      </c>
      <c r="D141" s="6">
        <v>10000</v>
      </c>
      <c r="E141" s="6">
        <v>542</v>
      </c>
      <c r="F141" s="6">
        <v>-9458</v>
      </c>
      <c r="G141" s="6">
        <v>0</v>
      </c>
      <c r="H141" s="7">
        <v>0</v>
      </c>
      <c r="I141" s="6">
        <v>9458</v>
      </c>
      <c r="J141" s="7">
        <v>0</v>
      </c>
    </row>
    <row r="142" spans="1:10" x14ac:dyDescent="0.25">
      <c r="A142" s="1"/>
      <c r="B142" s="5" t="s">
        <v>145</v>
      </c>
      <c r="C142" s="6">
        <v>4950.0200000000004</v>
      </c>
      <c r="D142" s="6">
        <v>7650</v>
      </c>
      <c r="E142" s="6">
        <v>1069.18</v>
      </c>
      <c r="F142" s="6">
        <v>-6580.82</v>
      </c>
      <c r="G142" s="6">
        <v>0</v>
      </c>
      <c r="H142" s="7">
        <v>0</v>
      </c>
      <c r="I142" s="6">
        <v>6580.82</v>
      </c>
      <c r="J142" s="7">
        <v>0</v>
      </c>
    </row>
    <row r="143" spans="1:10" x14ac:dyDescent="0.25">
      <c r="A143" s="1"/>
      <c r="B143" s="5" t="s">
        <v>146</v>
      </c>
      <c r="C143" s="7">
        <v>0</v>
      </c>
      <c r="D143" s="6">
        <v>1550</v>
      </c>
      <c r="E143" s="6">
        <v>2000</v>
      </c>
      <c r="F143" s="6">
        <v>450</v>
      </c>
      <c r="G143" s="6">
        <v>0</v>
      </c>
      <c r="H143" s="7">
        <v>0</v>
      </c>
      <c r="I143" s="6">
        <v>-450</v>
      </c>
      <c r="J143" s="7">
        <v>0</v>
      </c>
    </row>
    <row r="144" spans="1:10" x14ac:dyDescent="0.25">
      <c r="A144" s="1"/>
      <c r="B144" s="5" t="s">
        <v>147</v>
      </c>
      <c r="C144" s="6">
        <v>0.82</v>
      </c>
      <c r="D144" s="7">
        <v>0</v>
      </c>
      <c r="E144" s="6">
        <v>0.87</v>
      </c>
      <c r="F144" s="6">
        <v>0.87</v>
      </c>
      <c r="G144" s="6">
        <v>0</v>
      </c>
      <c r="H144" s="7">
        <v>0</v>
      </c>
      <c r="I144" s="6">
        <v>-0.87</v>
      </c>
      <c r="J144" s="7">
        <v>0</v>
      </c>
    </row>
    <row r="145" spans="1:10" x14ac:dyDescent="0.25">
      <c r="A145" s="1"/>
      <c r="B145" s="5" t="s">
        <v>148</v>
      </c>
      <c r="C145" s="7">
        <v>0</v>
      </c>
      <c r="D145" s="6">
        <v>54000</v>
      </c>
      <c r="E145" s="7">
        <v>0</v>
      </c>
      <c r="F145" s="6">
        <v>-54000</v>
      </c>
      <c r="G145" s="6">
        <v>0</v>
      </c>
      <c r="H145" s="7">
        <v>0</v>
      </c>
      <c r="I145" s="6">
        <v>54000</v>
      </c>
      <c r="J145" s="7">
        <v>0</v>
      </c>
    </row>
    <row r="146" spans="1:10" x14ac:dyDescent="0.25">
      <c r="A146" s="1"/>
      <c r="B146" s="5" t="s">
        <v>149</v>
      </c>
      <c r="C146" s="6">
        <v>957715.67</v>
      </c>
      <c r="D146" s="6">
        <v>1351135</v>
      </c>
      <c r="E146" s="6">
        <v>1024530.05</v>
      </c>
      <c r="F146" s="6">
        <v>-326604.95</v>
      </c>
      <c r="G146" s="6">
        <v>0</v>
      </c>
      <c r="H146" s="7">
        <v>0</v>
      </c>
      <c r="I146" s="6">
        <v>326604.95</v>
      </c>
      <c r="J146" s="7">
        <v>0</v>
      </c>
    </row>
    <row r="147" spans="1:10" x14ac:dyDescent="0.25">
      <c r="A147" s="1"/>
      <c r="B147" s="8" t="s">
        <v>150</v>
      </c>
      <c r="C147" s="9">
        <v>18043283.050000001</v>
      </c>
      <c r="D147" s="9">
        <v>21376885</v>
      </c>
      <c r="E147" s="9">
        <v>19066551.940000001</v>
      </c>
      <c r="F147" s="9">
        <v>-2310333.06</v>
      </c>
      <c r="G147" s="9">
        <v>0</v>
      </c>
      <c r="H147" s="9">
        <v>0</v>
      </c>
      <c r="I147" s="9">
        <v>2310333.06</v>
      </c>
      <c r="J147" s="9">
        <v>0</v>
      </c>
    </row>
    <row r="148" spans="1:10" x14ac:dyDescent="0.25">
      <c r="A148" s="1"/>
      <c r="B148" s="10" t="s">
        <v>151</v>
      </c>
      <c r="C148" s="11">
        <v>-2258520.7599999998</v>
      </c>
      <c r="D148" s="11">
        <v>1500150</v>
      </c>
      <c r="E148" s="11">
        <v>-980424.14</v>
      </c>
      <c r="F148" s="11">
        <v>-2480574.14</v>
      </c>
      <c r="G148" s="11">
        <v>0</v>
      </c>
      <c r="H148" s="11">
        <v>0</v>
      </c>
      <c r="I148" s="11">
        <v>2480574.14</v>
      </c>
      <c r="J148" s="11">
        <v>0</v>
      </c>
    </row>
    <row r="149" spans="1:10" x14ac:dyDescent="0.25">
      <c r="A149" s="1"/>
      <c r="B149" s="5" t="s">
        <v>152</v>
      </c>
      <c r="C149" s="7">
        <v>0</v>
      </c>
      <c r="D149" s="7">
        <v>0</v>
      </c>
      <c r="E149" s="6">
        <v>-195228.78</v>
      </c>
      <c r="F149" s="6">
        <v>-195228.78</v>
      </c>
      <c r="G149" s="6">
        <v>0</v>
      </c>
      <c r="H149" s="7">
        <v>0</v>
      </c>
      <c r="I149" s="6">
        <v>195228.78</v>
      </c>
      <c r="J149" s="7">
        <v>0</v>
      </c>
    </row>
    <row r="150" spans="1:10" x14ac:dyDescent="0.25">
      <c r="A150" s="1"/>
      <c r="B150" s="5" t="s">
        <v>153</v>
      </c>
      <c r="C150" s="7">
        <v>0</v>
      </c>
      <c r="D150" s="7">
        <v>0</v>
      </c>
      <c r="E150" s="6">
        <v>-195228.78</v>
      </c>
      <c r="F150" s="6">
        <v>-195228.78</v>
      </c>
      <c r="G150" s="6">
        <v>0</v>
      </c>
      <c r="H150" s="7">
        <v>0</v>
      </c>
      <c r="I150" s="6">
        <v>195228.78</v>
      </c>
      <c r="J150" s="7">
        <v>0</v>
      </c>
    </row>
    <row r="151" spans="1:10" x14ac:dyDescent="0.25">
      <c r="A151" s="1"/>
      <c r="B151" s="8" t="s">
        <v>154</v>
      </c>
      <c r="C151" s="9">
        <v>0</v>
      </c>
      <c r="D151" s="9">
        <v>0</v>
      </c>
      <c r="E151" s="9">
        <v>-195228.78</v>
      </c>
      <c r="F151" s="9">
        <v>-195228.78</v>
      </c>
      <c r="G151" s="9">
        <v>0</v>
      </c>
      <c r="H151" s="9">
        <v>0</v>
      </c>
      <c r="I151" s="9">
        <v>195228.78</v>
      </c>
      <c r="J151" s="9">
        <v>0</v>
      </c>
    </row>
    <row r="152" spans="1:10" x14ac:dyDescent="0.25">
      <c r="A152" s="1"/>
      <c r="B152" s="10" t="s">
        <v>155</v>
      </c>
      <c r="C152" s="11">
        <v>-2258520.7599999998</v>
      </c>
      <c r="D152" s="11">
        <v>1500150</v>
      </c>
      <c r="E152" s="11">
        <v>-1175652.92</v>
      </c>
      <c r="F152" s="11">
        <v>-2675802.92</v>
      </c>
      <c r="G152" s="11">
        <v>0</v>
      </c>
      <c r="H152" s="11">
        <v>0</v>
      </c>
      <c r="I152" s="11">
        <v>2675802.92</v>
      </c>
      <c r="J152" s="11">
        <v>0</v>
      </c>
    </row>
  </sheetData>
  <sheetProtection algorithmName="SHA-512" hashValue="ZJV9nygz7FNMbK9s04CudESWWCYoOlc5kOHI2qwAyLbUzqWLmZoMdlKZq2gAIVepih8ZYZ4DBND+b5J2N3K2Ow==" saltValue="w/R5qQvuGIkX1y1zalYoWg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Gesamterg. Detail 19.02.2021</vt:lpstr>
      <vt:lpstr>Original</vt:lpstr>
      <vt:lpstr>'Gesamterg. Detail 19.02.2021'!Druckbereich</vt:lpstr>
      <vt:lpstr>'Gesamterg. Detail 19.02.2021'!Drucktitel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Baude, Markus</dc:creator>
  <cp:lastModifiedBy>Duester, Bernd</cp:lastModifiedBy>
  <cp:lastPrinted>2021-02-23T07:50:35Z</cp:lastPrinted>
  <dcterms:created xsi:type="dcterms:W3CDTF">2021-02-19T08:17:28Z</dcterms:created>
  <dcterms:modified xsi:type="dcterms:W3CDTF">2021-03-03T12:27:50Z</dcterms:modified>
</cp:coreProperties>
</file>